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firstSheet="1" activeTab="6"/>
  </bookViews>
  <sheets>
    <sheet name="计算17级" sheetId="1" r:id="rId1"/>
    <sheet name="计算18级" sheetId="2" r:id="rId2"/>
    <sheet name="计算19级" sheetId="3" r:id="rId3"/>
    <sheet name="光电19级" sheetId="4" r:id="rId4"/>
    <sheet name="附件2.优秀大学生评定结果统计表" sheetId="7" r:id="rId5"/>
    <sheet name="附件3.优秀学生干部评定结果统计表" sheetId="8" r:id="rId6"/>
    <sheet name="附件4.学生先进班集体汇总表" sheetId="9" r:id="rId7"/>
    <sheet name="Sheet2" sheetId="5" state="hidden" r:id="rId8"/>
    <sheet name="Sheet3" sheetId="6" state="hidden" r:id="rId9"/>
  </sheets>
  <definedNames>
    <definedName name="_xlnm._FilterDatabase" localSheetId="1" hidden="1">计算18级!$A$4:$P$4</definedName>
    <definedName name="_xlnm.Print_Area" localSheetId="0">计算17级!$A$1:$P$22</definedName>
    <definedName name="_xlnm.Print_Area" localSheetId="1">计算18级!$A$1:$P$22</definedName>
    <definedName name="_xlnm.Print_Area" localSheetId="2">计算19级!$A$1:$P$57</definedName>
    <definedName name="_xlnm.Print_Area" localSheetId="3">光电19级!$A$1:$P$24</definedName>
    <definedName name="_xlnm.Print_Titles" localSheetId="0">计算17级!$4:$4</definedName>
    <definedName name="_xlnm.Print_Titles" localSheetId="1">计算18级!$4:$4</definedName>
    <definedName name="_xlnm.Print_Titles" localSheetId="2">计算19级!$4:$4</definedName>
    <definedName name="_xlnm.Print_Titles" localSheetId="3">光电19级!$4:$4</definedName>
  </definedNames>
  <calcPr calcId="144525"/>
</workbook>
</file>

<file path=xl/sharedStrings.xml><?xml version="1.0" encoding="utf-8"?>
<sst xmlns="http://schemas.openxmlformats.org/spreadsheetml/2006/main" count="1046" uniqueCount="390">
  <si>
    <t>附件1：</t>
  </si>
  <si>
    <t>2019-2020学年学生综合素质测评成绩汇总表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</si>
  <si>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</si>
  <si>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</si>
  <si>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</si>
  <si>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</si>
  <si>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</si>
  <si>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</si>
  <si>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</si>
  <si>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</si>
  <si>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</si>
  <si>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</si>
  <si>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</si>
  <si>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</si>
  <si>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</si>
  <si>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</si>
  <si>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</si>
  <si>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</si>
  <si>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</si>
  <si>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李   薇</t>
  </si>
  <si>
    <t>2017级</t>
  </si>
  <si>
    <t>计算1701</t>
  </si>
  <si>
    <t>吕   箫</t>
  </si>
  <si>
    <t>霍   薇</t>
  </si>
  <si>
    <t>王晓帆</t>
  </si>
  <si>
    <t>张康瑞</t>
  </si>
  <si>
    <t>叶胤麟</t>
  </si>
  <si>
    <t>刘欣怡</t>
  </si>
  <si>
    <t>秦   猛</t>
  </si>
  <si>
    <t>王   涛</t>
  </si>
  <si>
    <t>赵   源</t>
  </si>
  <si>
    <t>杨   倩</t>
  </si>
  <si>
    <t>张馨天</t>
  </si>
  <si>
    <t>东纪雪</t>
  </si>
  <si>
    <t>赵铭晓</t>
  </si>
  <si>
    <t>樊梦欣</t>
  </si>
  <si>
    <t>吴   哲</t>
  </si>
  <si>
    <t>李宇清</t>
  </si>
  <si>
    <t>高   达</t>
  </si>
  <si>
    <t>罗裕杰</t>
  </si>
  <si>
    <t>杨   芳</t>
  </si>
  <si>
    <t>孟永泰</t>
  </si>
  <si>
    <t>邓家燕</t>
  </si>
  <si>
    <t>周建涛</t>
  </si>
  <si>
    <t>宝伟琴</t>
  </si>
  <si>
    <t>梁楚浩</t>
  </si>
  <si>
    <t>郝雨佳</t>
  </si>
  <si>
    <t>屈治伟</t>
  </si>
  <si>
    <t>何   郑</t>
  </si>
  <si>
    <t>王艺谋</t>
  </si>
  <si>
    <t>计算1702</t>
  </si>
  <si>
    <t>祝梦真</t>
  </si>
  <si>
    <t>谢   祎</t>
  </si>
  <si>
    <t>朱颖杰</t>
  </si>
  <si>
    <t>孟少卓</t>
  </si>
  <si>
    <t>王佳萍</t>
  </si>
  <si>
    <t>王   波</t>
  </si>
  <si>
    <t>李   翔</t>
  </si>
  <si>
    <t>彭向阳</t>
  </si>
  <si>
    <t>刘亦煊</t>
  </si>
  <si>
    <t>颜康威</t>
  </si>
  <si>
    <t>汪明珮</t>
  </si>
  <si>
    <t>李钰瑶</t>
  </si>
  <si>
    <t>卢佳丽</t>
  </si>
  <si>
    <t>覃震屹</t>
  </si>
  <si>
    <t>雷颸湲</t>
  </si>
  <si>
    <t>秦嘉琪</t>
  </si>
  <si>
    <t>陶   堃</t>
  </si>
  <si>
    <t>向金东</t>
  </si>
  <si>
    <t>孙   兆</t>
  </si>
  <si>
    <t>李   班</t>
  </si>
  <si>
    <t>孙   馨</t>
  </si>
  <si>
    <t>谢焕煜</t>
  </si>
  <si>
    <t>蔡凤芹</t>
  </si>
  <si>
    <t>高子敬</t>
  </si>
  <si>
    <t>计慧涛</t>
  </si>
  <si>
    <t>闫鑫建</t>
  </si>
  <si>
    <t>梁仕毅</t>
  </si>
  <si>
    <t>王笠泽</t>
  </si>
  <si>
    <t>侯少魁</t>
  </si>
  <si>
    <t>王浩浩</t>
  </si>
  <si>
    <t>2018级</t>
  </si>
  <si>
    <t>计算1801</t>
  </si>
  <si>
    <t>杨晓奕</t>
  </si>
  <si>
    <t>刘   畅</t>
  </si>
  <si>
    <t>刘   妍</t>
  </si>
  <si>
    <t>刘元昊</t>
  </si>
  <si>
    <t>刘楚涵</t>
  </si>
  <si>
    <t>邓   江</t>
  </si>
  <si>
    <t>李宇新</t>
  </si>
  <si>
    <t>计算1831</t>
  </si>
  <si>
    <t>郭培琳</t>
  </si>
  <si>
    <t>王译梓</t>
  </si>
  <si>
    <t>韩艺林</t>
  </si>
  <si>
    <t>刘   可</t>
  </si>
  <si>
    <t>魏惠娟</t>
  </si>
  <si>
    <t>黄   悦</t>
  </si>
  <si>
    <t>郭学禹</t>
  </si>
  <si>
    <t>黄琼慧</t>
  </si>
  <si>
    <t>王蕊莹</t>
  </si>
  <si>
    <t>贺思源</t>
  </si>
  <si>
    <t>赵启如</t>
  </si>
  <si>
    <t>郭灏辰</t>
  </si>
  <si>
    <t>慕   俊</t>
  </si>
  <si>
    <t>冯   骁</t>
  </si>
  <si>
    <t>尹正旺</t>
  </si>
  <si>
    <t>林   萱</t>
  </si>
  <si>
    <t>沈荣竹</t>
  </si>
  <si>
    <t>侯玉璞</t>
  </si>
  <si>
    <t>郭   鑫</t>
  </si>
  <si>
    <t>汪旭磊</t>
  </si>
  <si>
    <t>7.20</t>
  </si>
  <si>
    <t>54.92</t>
  </si>
  <si>
    <t>4.17</t>
  </si>
  <si>
    <t>孙楚原</t>
  </si>
  <si>
    <t>田润龙</t>
  </si>
  <si>
    <t>董小童</t>
  </si>
  <si>
    <t>计算1803</t>
  </si>
  <si>
    <t>宋   恺</t>
  </si>
  <si>
    <t>孙怡琳</t>
  </si>
  <si>
    <t xml:space="preserve"> 计算1802</t>
  </si>
  <si>
    <t>汪   远</t>
  </si>
  <si>
    <t>张羽菲</t>
  </si>
  <si>
    <t>范雨昕</t>
  </si>
  <si>
    <t>刘   盛</t>
  </si>
  <si>
    <t>高晓萌</t>
  </si>
  <si>
    <t>李涓瑞</t>
  </si>
  <si>
    <t>李妍丽</t>
  </si>
  <si>
    <t>杨   晨</t>
  </si>
  <si>
    <t>李   萱</t>
  </si>
  <si>
    <t>涂宁宁</t>
  </si>
  <si>
    <t>王   睿</t>
  </si>
  <si>
    <t>曹同博</t>
  </si>
  <si>
    <t>李博然</t>
  </si>
  <si>
    <t>丁文清</t>
  </si>
  <si>
    <t>董荣鑫</t>
  </si>
  <si>
    <t>占晓妍</t>
  </si>
  <si>
    <t>谢   博</t>
  </si>
  <si>
    <t>陈   锐</t>
  </si>
  <si>
    <t>周康宁</t>
  </si>
  <si>
    <t>计算1802</t>
  </si>
  <si>
    <t>谭思源</t>
  </si>
  <si>
    <t>陈安东</t>
  </si>
  <si>
    <t>刘钰源</t>
  </si>
  <si>
    <t>李国栋</t>
  </si>
  <si>
    <t>王梓淳</t>
  </si>
  <si>
    <t>吴易震</t>
  </si>
  <si>
    <t>徐颖康</t>
  </si>
  <si>
    <t>刘默石</t>
  </si>
  <si>
    <t>强子豪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</si>
  <si>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制表人（签名）：白天宇</t>
    </r>
  </si>
  <si>
    <t>2019013914</t>
  </si>
  <si>
    <r>
      <rPr>
        <sz val="11"/>
        <rFont val="微软雅黑"/>
        <charset val="134"/>
      </rPr>
      <t>于恒彬</t>
    </r>
  </si>
  <si>
    <r>
      <rPr>
        <sz val="11"/>
        <color rgb="FF000000"/>
        <rFont val="宋体"/>
        <charset val="134"/>
      </rPr>
      <t>计算</t>
    </r>
    <r>
      <rPr>
        <sz val="11"/>
        <color rgb="FF000000"/>
        <rFont val="Times New Roman"/>
        <charset val="134"/>
      </rPr>
      <t>1901</t>
    </r>
    <r>
      <rPr>
        <sz val="11"/>
        <color rgb="FF000000"/>
        <rFont val="宋体"/>
        <charset val="134"/>
      </rPr>
      <t>班</t>
    </r>
  </si>
  <si>
    <t>2019013894</t>
  </si>
  <si>
    <r>
      <rPr>
        <sz val="11"/>
        <rFont val="微软雅黑"/>
        <charset val="134"/>
      </rPr>
      <t>黄扬智</t>
    </r>
  </si>
  <si>
    <t>2019013918</t>
  </si>
  <si>
    <r>
      <rPr>
        <sz val="11"/>
        <rFont val="微软雅黑"/>
        <charset val="134"/>
      </rPr>
      <t>朱晨辉</t>
    </r>
  </si>
  <si>
    <t>2019013897</t>
  </si>
  <si>
    <r>
      <rPr>
        <sz val="11"/>
        <rFont val="微软雅黑"/>
        <charset val="134"/>
      </rPr>
      <t>徐钰雯</t>
    </r>
  </si>
  <si>
    <t>2017010158</t>
  </si>
  <si>
    <r>
      <rPr>
        <sz val="11"/>
        <rFont val="微软雅黑"/>
        <charset val="134"/>
      </rPr>
      <t>周浪</t>
    </r>
  </si>
  <si>
    <t>2019013898</t>
  </si>
  <si>
    <r>
      <rPr>
        <sz val="11"/>
        <rFont val="微软雅黑"/>
        <charset val="134"/>
      </rPr>
      <t>伏一鸣</t>
    </r>
  </si>
  <si>
    <t>2017013353</t>
  </si>
  <si>
    <r>
      <rPr>
        <sz val="11"/>
        <rFont val="微软雅黑"/>
        <charset val="134"/>
      </rPr>
      <t>李子扬</t>
    </r>
  </si>
  <si>
    <t>2019013896</t>
  </si>
  <si>
    <r>
      <rPr>
        <sz val="11"/>
        <rFont val="微软雅黑"/>
        <charset val="134"/>
      </rPr>
      <t>朱奖乐</t>
    </r>
  </si>
  <si>
    <t>2019013920</t>
  </si>
  <si>
    <r>
      <rPr>
        <sz val="11"/>
        <rFont val="微软雅黑"/>
        <charset val="134"/>
      </rPr>
      <t>吴家龙</t>
    </r>
  </si>
  <si>
    <t>2019013905</t>
  </si>
  <si>
    <r>
      <rPr>
        <sz val="11"/>
        <rFont val="微软雅黑"/>
        <charset val="134"/>
      </rPr>
      <t>王天宇</t>
    </r>
  </si>
  <si>
    <t>2019013911</t>
  </si>
  <si>
    <r>
      <rPr>
        <sz val="11"/>
        <rFont val="微软雅黑"/>
        <charset val="134"/>
      </rPr>
      <t>王权伟</t>
    </r>
  </si>
  <si>
    <t>2019013908</t>
  </si>
  <si>
    <r>
      <rPr>
        <sz val="11"/>
        <rFont val="微软雅黑"/>
        <charset val="134"/>
      </rPr>
      <t>杨鑫哲</t>
    </r>
  </si>
  <si>
    <t>2018014188</t>
  </si>
  <si>
    <r>
      <rPr>
        <sz val="11"/>
        <rFont val="微软雅黑"/>
        <charset val="134"/>
      </rPr>
      <t>雷爽迪</t>
    </r>
  </si>
  <si>
    <t>2019013922</t>
  </si>
  <si>
    <r>
      <rPr>
        <sz val="11"/>
        <rFont val="微软雅黑"/>
        <charset val="134"/>
      </rPr>
      <t>王立晨</t>
    </r>
  </si>
  <si>
    <t>2019013899</t>
  </si>
  <si>
    <r>
      <rPr>
        <sz val="11"/>
        <rFont val="微软雅黑"/>
        <charset val="134"/>
      </rPr>
      <t>李琦</t>
    </r>
  </si>
  <si>
    <t>2019013907</t>
  </si>
  <si>
    <r>
      <rPr>
        <sz val="11"/>
        <rFont val="微软雅黑"/>
        <charset val="134"/>
      </rPr>
      <t>雷非凡</t>
    </r>
  </si>
  <si>
    <t>2019013900</t>
  </si>
  <si>
    <r>
      <rPr>
        <sz val="11"/>
        <rFont val="微软雅黑"/>
        <charset val="134"/>
      </rPr>
      <t>牛瑞娟</t>
    </r>
  </si>
  <si>
    <t>2019013901</t>
  </si>
  <si>
    <r>
      <rPr>
        <sz val="11"/>
        <rFont val="微软雅黑"/>
        <charset val="134"/>
      </rPr>
      <t>刘雨欣</t>
    </r>
  </si>
  <si>
    <t>2019013912</t>
  </si>
  <si>
    <r>
      <rPr>
        <sz val="11"/>
        <rFont val="微软雅黑"/>
        <charset val="134"/>
      </rPr>
      <t>宋和顺</t>
    </r>
  </si>
  <si>
    <t>2019013910</t>
  </si>
  <si>
    <r>
      <rPr>
        <sz val="11"/>
        <rFont val="微软雅黑"/>
        <charset val="134"/>
      </rPr>
      <t>张天宇</t>
    </r>
  </si>
  <si>
    <t>2019013895</t>
  </si>
  <si>
    <r>
      <rPr>
        <sz val="11"/>
        <rFont val="微软雅黑"/>
        <charset val="134"/>
      </rPr>
      <t>赵越婷</t>
    </r>
  </si>
  <si>
    <t>2019013909</t>
  </si>
  <si>
    <r>
      <rPr>
        <sz val="11"/>
        <rFont val="微软雅黑"/>
        <charset val="134"/>
      </rPr>
      <t>许涛</t>
    </r>
  </si>
  <si>
    <t>2019013902</t>
  </si>
  <si>
    <r>
      <rPr>
        <sz val="11"/>
        <rFont val="微软雅黑"/>
        <charset val="134"/>
      </rPr>
      <t>刘勇</t>
    </r>
  </si>
  <si>
    <t>2019013906</t>
  </si>
  <si>
    <r>
      <rPr>
        <sz val="11"/>
        <rFont val="微软雅黑"/>
        <charset val="134"/>
      </rPr>
      <t>贺润</t>
    </r>
  </si>
  <si>
    <t>2019013903</t>
  </si>
  <si>
    <r>
      <rPr>
        <sz val="11"/>
        <rFont val="微软雅黑"/>
        <charset val="134"/>
      </rPr>
      <t>陈靖宇</t>
    </r>
  </si>
  <si>
    <t>2019013921</t>
  </si>
  <si>
    <r>
      <rPr>
        <sz val="11"/>
        <rFont val="微软雅黑"/>
        <charset val="134"/>
      </rPr>
      <t>杨粤</t>
    </r>
  </si>
  <si>
    <t>2019013917</t>
  </si>
  <si>
    <r>
      <rPr>
        <sz val="11"/>
        <rFont val="微软雅黑"/>
        <charset val="134"/>
      </rPr>
      <t>蒙可嘉</t>
    </r>
  </si>
  <si>
    <t>2019013904</t>
  </si>
  <si>
    <r>
      <rPr>
        <sz val="11"/>
        <rFont val="微软雅黑"/>
        <charset val="134"/>
      </rPr>
      <t>王亚超</t>
    </r>
  </si>
  <si>
    <t>2019013916</t>
  </si>
  <si>
    <r>
      <rPr>
        <sz val="11"/>
        <rFont val="微软雅黑"/>
        <charset val="134"/>
      </rPr>
      <t>乔华钦</t>
    </r>
  </si>
  <si>
    <t>2019013893</t>
  </si>
  <si>
    <r>
      <rPr>
        <sz val="11"/>
        <rFont val="微软雅黑"/>
        <charset val="134"/>
      </rPr>
      <t>李玉洁</t>
    </r>
  </si>
  <si>
    <t>2019013919</t>
  </si>
  <si>
    <r>
      <rPr>
        <sz val="11"/>
        <rFont val="微软雅黑"/>
        <charset val="134"/>
      </rPr>
      <t>蒋田新</t>
    </r>
  </si>
  <si>
    <t>2018015020</t>
  </si>
  <si>
    <t>邵闻睿</t>
  </si>
  <si>
    <t>2019级</t>
  </si>
  <si>
    <t>计算1902</t>
  </si>
  <si>
    <t>2018013647</t>
  </si>
  <si>
    <t>徐明辉</t>
  </si>
  <si>
    <t>2019013948</t>
  </si>
  <si>
    <t>周泽藩</t>
  </si>
  <si>
    <t>2019013930</t>
  </si>
  <si>
    <t>杨胜男</t>
  </si>
  <si>
    <t>2019013925</t>
  </si>
  <si>
    <t>张黄榕</t>
  </si>
  <si>
    <t>2019013939</t>
  </si>
  <si>
    <t>孙白程佳</t>
  </si>
  <si>
    <t>2019013949</t>
  </si>
  <si>
    <t>黄   奥</t>
  </si>
  <si>
    <t>2019013951</t>
  </si>
  <si>
    <t>周鑫杰</t>
  </si>
  <si>
    <t>2019013929</t>
  </si>
  <si>
    <t>韩鑫越</t>
  </si>
  <si>
    <t>2019013944</t>
  </si>
  <si>
    <t>张志扬</t>
  </si>
  <si>
    <t>2019013926</t>
  </si>
  <si>
    <t>冯雅宁</t>
  </si>
  <si>
    <t>2019013928</t>
  </si>
  <si>
    <t>汪小荷</t>
  </si>
  <si>
    <t>2019013927</t>
  </si>
  <si>
    <t>陈   航</t>
  </si>
  <si>
    <t>2019013932</t>
  </si>
  <si>
    <t>陆春铃</t>
  </si>
  <si>
    <t>2019013937</t>
  </si>
  <si>
    <t>陈晓刚</t>
  </si>
  <si>
    <t>2019013924</t>
  </si>
  <si>
    <t>薛玉莹</t>
  </si>
  <si>
    <t>2019013933</t>
  </si>
  <si>
    <t>王文迪</t>
  </si>
  <si>
    <t>2019013950</t>
  </si>
  <si>
    <t>张思成</t>
  </si>
  <si>
    <t>2019013952</t>
  </si>
  <si>
    <t>雷霆威</t>
  </si>
  <si>
    <t>2019013936</t>
  </si>
  <si>
    <t>白天宇</t>
  </si>
  <si>
    <t>2019013945</t>
  </si>
  <si>
    <t>李嘉鑫</t>
  </si>
  <si>
    <t>2019013947</t>
  </si>
  <si>
    <t>陈艺林</t>
  </si>
  <si>
    <t>2019013931</t>
  </si>
  <si>
    <t>惠子桐</t>
  </si>
  <si>
    <t>2019013940</t>
  </si>
  <si>
    <t>高   欣</t>
  </si>
  <si>
    <t>2019013943</t>
  </si>
  <si>
    <t>蔡   恒</t>
  </si>
  <si>
    <t>2019013935</t>
  </si>
  <si>
    <t>潘思硕</t>
  </si>
  <si>
    <t>2019013923</t>
  </si>
  <si>
    <t>杨雅钦</t>
  </si>
  <si>
    <t>2019013938</t>
  </si>
  <si>
    <t>郝嘉伟</t>
  </si>
  <si>
    <t>2019013946</t>
  </si>
  <si>
    <t>黄彬滔</t>
  </si>
  <si>
    <t>2019013941</t>
  </si>
  <si>
    <t>于祥龙</t>
  </si>
  <si>
    <t>曹煜轩</t>
  </si>
  <si>
    <t>光电1901</t>
  </si>
  <si>
    <t>徐毕力格</t>
  </si>
  <si>
    <t>杨新悦</t>
  </si>
  <si>
    <t>代筱娟</t>
  </si>
  <si>
    <t>税   晨</t>
  </si>
  <si>
    <t>李文博</t>
  </si>
  <si>
    <t>覃思琪</t>
  </si>
  <si>
    <t>张泰宁</t>
  </si>
  <si>
    <t>李志恒</t>
  </si>
  <si>
    <t>韦力铖</t>
  </si>
  <si>
    <t>勇皓天</t>
  </si>
  <si>
    <t>王之林</t>
  </si>
  <si>
    <t>王晓晨</t>
  </si>
  <si>
    <t>田小苇</t>
  </si>
  <si>
    <t>罗熙博</t>
  </si>
  <si>
    <t>张志远</t>
  </si>
  <si>
    <t>刘洋瑜</t>
  </si>
  <si>
    <t>林桢坤</t>
  </si>
  <si>
    <t>王志刚</t>
  </si>
  <si>
    <t>娄恒琳</t>
  </si>
  <si>
    <t>韩孜琦</t>
  </si>
  <si>
    <t>强小龙</t>
  </si>
  <si>
    <t>罗   樨</t>
  </si>
  <si>
    <t>周治垒</t>
  </si>
  <si>
    <t>杨建文</t>
  </si>
  <si>
    <t>于晨龙</t>
  </si>
  <si>
    <t>杨天意</t>
  </si>
  <si>
    <t>常博沿</t>
  </si>
  <si>
    <t>李正直</t>
  </si>
  <si>
    <t>陆怿璠</t>
  </si>
  <si>
    <t>光电1902</t>
  </si>
  <si>
    <t>金子程</t>
  </si>
  <si>
    <t>石文密</t>
  </si>
  <si>
    <t>陆光亮</t>
  </si>
  <si>
    <t>王   源</t>
  </si>
  <si>
    <t>刘   浪</t>
  </si>
  <si>
    <t>刘红雨</t>
  </si>
  <si>
    <t>赵闻朝</t>
  </si>
  <si>
    <t>逄凯格</t>
  </si>
  <si>
    <t>陈淑燕</t>
  </si>
  <si>
    <t>张嘉乐</t>
  </si>
  <si>
    <t>翁圣钧</t>
  </si>
  <si>
    <t>赵哲宁</t>
  </si>
  <si>
    <t>杜蒙恩</t>
  </si>
  <si>
    <t>江立奇</t>
  </si>
  <si>
    <t>汪志国</t>
  </si>
  <si>
    <t>邱   阳</t>
  </si>
  <si>
    <t>王   伟</t>
  </si>
  <si>
    <t>王金欣</t>
  </si>
  <si>
    <t>兰宗凯</t>
  </si>
  <si>
    <t>解   飞</t>
  </si>
  <si>
    <t>程怀仁</t>
  </si>
  <si>
    <t>郑智勇</t>
  </si>
  <si>
    <t>孙   文</t>
  </si>
  <si>
    <t>谭   誉</t>
  </si>
  <si>
    <t>邓   宏</t>
  </si>
  <si>
    <t>乔梓开</t>
  </si>
  <si>
    <t>郭志峰</t>
  </si>
  <si>
    <t>附件2：</t>
  </si>
  <si>
    <t>2019-2020学年优秀大学生评定结果统计表</t>
  </si>
  <si>
    <t>性别</t>
  </si>
  <si>
    <t>班级</t>
  </si>
  <si>
    <t>于恒彬</t>
  </si>
  <si>
    <t>男</t>
  </si>
  <si>
    <t>计算1901</t>
  </si>
  <si>
    <t>Yu Hengbin</t>
  </si>
  <si>
    <t>黄扬智</t>
  </si>
  <si>
    <t>女</t>
  </si>
  <si>
    <t>Huang Yangzhi</t>
  </si>
  <si>
    <t>朱晨辉</t>
  </si>
  <si>
    <t>Zhu Chenhui</t>
  </si>
  <si>
    <t>Shao Wenrui</t>
  </si>
  <si>
    <t>Xu Minghui</t>
  </si>
  <si>
    <t>Zhou Zefan</t>
  </si>
  <si>
    <t>Cao Yuxuan</t>
  </si>
  <si>
    <t>Xu BiLige</t>
  </si>
  <si>
    <t>Yang Xinyue</t>
  </si>
  <si>
    <t>Lu Yinfan</t>
  </si>
  <si>
    <t>Jin Zicheng</t>
  </si>
  <si>
    <t>Shi Wenmi</t>
  </si>
  <si>
    <t>Wang Haohao</t>
  </si>
  <si>
    <t>Yang Xiaoyi</t>
  </si>
  <si>
    <t>Liu Chang</t>
  </si>
  <si>
    <t>Sun Yilin</t>
  </si>
  <si>
    <t>Wang Yuan</t>
  </si>
  <si>
    <t>Zhang Yufei</t>
  </si>
  <si>
    <t>Li Wei</t>
  </si>
  <si>
    <t>Lv Xiao</t>
  </si>
  <si>
    <t>Huo Wei</t>
  </si>
  <si>
    <t>Wang Yimou</t>
  </si>
  <si>
    <t>Zhu Mengzhen</t>
  </si>
  <si>
    <t>Xie Yi</t>
  </si>
  <si>
    <t>附件3：</t>
  </si>
  <si>
    <t>2019-2020学年优秀学生干部评定结果统计表</t>
  </si>
  <si>
    <t>等级</t>
  </si>
  <si>
    <t>校级</t>
  </si>
  <si>
    <t>Zhang Huangrong</t>
  </si>
  <si>
    <t>Dai Xiaojuan</t>
  </si>
  <si>
    <t>Liu Chuhan</t>
  </si>
  <si>
    <t>Li Yanli</t>
  </si>
  <si>
    <t>Qin Meng</t>
  </si>
  <si>
    <t>Li Xiang</t>
  </si>
  <si>
    <t>徐钰雯</t>
  </si>
  <si>
    <t>Xu Yuwen</t>
  </si>
  <si>
    <t>院级</t>
  </si>
  <si>
    <t>Lu Guangliang</t>
  </si>
  <si>
    <t>附件4：</t>
  </si>
  <si>
    <t>2019-2020学年先进班集体评定结果统计表</t>
  </si>
  <si>
    <t>班级名称</t>
  </si>
  <si>
    <t>班级人数</t>
  </si>
  <si>
    <t>班主任姓名</t>
  </si>
  <si>
    <t>2019级信息与计算科学专业1班</t>
  </si>
  <si>
    <t>殷子健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</si>
</sst>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%"/>
    <numFmt numFmtId="178" formatCode="0_);[Red]\(0\)"/>
    <numFmt numFmtId="179" formatCode="0.00_);[Red]\(0.00\)"/>
    <numFmt numFmtId="180" formatCode="0.00_ "/>
  </numFmts>
  <fonts count="35">
    <font>
      <sz val="12"/>
      <name val="宋体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u/>
      <sz val="12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23" borderId="5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15" fillId="15" borderId="52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13" fillId="0" borderId="5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5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51" applyNumberFormat="0" applyAlignment="0" applyProtection="0">
      <alignment vertical="center"/>
    </xf>
    <xf numFmtId="0" fontId="31" fillId="14" borderId="55" applyNumberFormat="0" applyAlignment="0" applyProtection="0">
      <alignment vertical="center"/>
    </xf>
    <xf numFmtId="0" fontId="12" fillId="6" borderId="4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56" applyNumberFormat="0" applyFill="0" applyAlignment="0" applyProtection="0">
      <alignment vertical="center"/>
    </xf>
    <xf numFmtId="0" fontId="24" fillId="0" borderId="5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>
      <protection locked="0"/>
    </xf>
  </cellStyleXfs>
  <cellXfs count="189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49" applyNumberFormat="1" applyFont="1" applyFill="1" applyBorder="1" applyAlignment="1" applyProtection="1">
      <alignment horizontal="center" vertical="center" wrapText="1"/>
    </xf>
    <xf numFmtId="0" fontId="1" fillId="0" borderId="5" xfId="49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shrinkToFit="1"/>
    </xf>
    <xf numFmtId="178" fontId="1" fillId="0" borderId="5" xfId="49" applyNumberFormat="1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shrinkToFit="1"/>
    </xf>
    <xf numFmtId="0" fontId="1" fillId="0" borderId="5" xfId="49" applyNumberFormat="1" applyFont="1" applyFill="1" applyBorder="1" applyAlignment="1" applyProtection="1">
      <alignment horizontal="center" vertical="center" shrinkToFit="1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5" fillId="0" borderId="5" xfId="49" applyNumberFormat="1" applyFont="1" applyFill="1" applyBorder="1" applyAlignment="1" applyProtection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5" fillId="0" borderId="5" xfId="11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7" fontId="1" fillId="0" borderId="5" xfId="11" applyNumberFormat="1" applyFont="1" applyFill="1" applyBorder="1" applyAlignment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176" fontId="3" fillId="0" borderId="8" xfId="49" applyNumberFormat="1" applyFont="1" applyFill="1" applyBorder="1" applyAlignment="1" applyProtection="1">
      <alignment horizontal="center" vertical="center" wrapText="1"/>
    </xf>
    <xf numFmtId="176" fontId="3" fillId="0" borderId="6" xfId="49" applyNumberFormat="1" applyFont="1" applyFill="1" applyBorder="1" applyAlignment="1" applyProtection="1">
      <alignment horizontal="center" vertical="center" wrapText="1"/>
    </xf>
    <xf numFmtId="176" fontId="3" fillId="0" borderId="7" xfId="49" applyNumberFormat="1" applyFont="1" applyFill="1" applyBorder="1" applyAlignment="1" applyProtection="1">
      <alignment horizontal="center" vertical="center" wrapText="1"/>
    </xf>
    <xf numFmtId="0" fontId="1" fillId="0" borderId="5" xfId="49" applyNumberFormat="1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shrinkToFi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176" fontId="3" fillId="0" borderId="9" xfId="49" applyNumberFormat="1" applyFont="1" applyFill="1" applyBorder="1" applyAlignment="1" applyProtection="1">
      <alignment horizontal="center" vertical="center" wrapText="1"/>
    </xf>
    <xf numFmtId="0" fontId="3" fillId="0" borderId="8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10" fontId="4" fillId="0" borderId="5" xfId="0" applyNumberFormat="1" applyFont="1" applyBorder="1" applyAlignment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center" vertical="center" wrapText="1"/>
    </xf>
    <xf numFmtId="0" fontId="3" fillId="0" borderId="12" xfId="49" applyFont="1" applyFill="1" applyBorder="1" applyAlignment="1" applyProtection="1">
      <alignment horizontal="center" vertical="center" wrapText="1"/>
    </xf>
    <xf numFmtId="0" fontId="3" fillId="0" borderId="13" xfId="49" applyFont="1" applyFill="1" applyBorder="1" applyAlignment="1" applyProtection="1">
      <alignment horizontal="center" vertical="center" wrapText="1"/>
    </xf>
    <xf numFmtId="176" fontId="3" fillId="0" borderId="11" xfId="49" applyNumberFormat="1" applyFont="1" applyFill="1" applyBorder="1" applyAlignment="1" applyProtection="1">
      <alignment horizontal="center" vertical="center" wrapText="1"/>
    </xf>
    <xf numFmtId="176" fontId="3" fillId="0" borderId="12" xfId="49" applyNumberFormat="1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 wrapText="1"/>
    </xf>
    <xf numFmtId="0" fontId="7" fillId="0" borderId="16" xfId="49" applyNumberFormat="1" applyFont="1" applyFill="1" applyBorder="1" applyAlignment="1" applyProtection="1">
      <alignment horizontal="center" vertical="center" wrapText="1"/>
    </xf>
    <xf numFmtId="179" fontId="6" fillId="0" borderId="15" xfId="49" applyNumberFormat="1" applyFont="1" applyFill="1" applyBorder="1" applyAlignment="1" applyProtection="1">
      <alignment horizontal="center" vertical="center" wrapText="1"/>
    </xf>
    <xf numFmtId="179" fontId="6" fillId="0" borderId="5" xfId="49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6" fillId="0" borderId="19" xfId="49" applyFont="1" applyFill="1" applyBorder="1" applyAlignment="1" applyProtection="1">
      <alignment horizontal="center" vertical="center" wrapText="1"/>
    </xf>
    <xf numFmtId="0" fontId="6" fillId="0" borderId="20" xfId="49" applyFont="1" applyFill="1" applyBorder="1" applyAlignment="1" applyProtection="1">
      <alignment horizontal="center" vertical="center" wrapText="1"/>
    </xf>
    <xf numFmtId="180" fontId="7" fillId="0" borderId="21" xfId="0" applyNumberFormat="1" applyFont="1" applyBorder="1" applyAlignment="1">
      <alignment horizontal="center" vertical="center" wrapText="1"/>
    </xf>
    <xf numFmtId="180" fontId="7" fillId="0" borderId="18" xfId="0" applyNumberFormat="1" applyFont="1" applyBorder="1" applyAlignment="1">
      <alignment horizontal="center" vertical="center" wrapText="1"/>
    </xf>
    <xf numFmtId="0" fontId="7" fillId="0" borderId="22" xfId="49" applyNumberFormat="1" applyFont="1" applyFill="1" applyBorder="1" applyAlignment="1" applyProtection="1">
      <alignment horizontal="center" vertical="center" wrapText="1"/>
    </xf>
    <xf numFmtId="0" fontId="7" fillId="0" borderId="23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Border="1" applyAlignment="1" applyProtection="1">
      <alignment horizontal="center" vertical="center" wrapText="1"/>
    </xf>
    <xf numFmtId="179" fontId="7" fillId="0" borderId="23" xfId="49" applyNumberFormat="1" applyFont="1" applyFill="1" applyBorder="1" applyAlignment="1" applyProtection="1">
      <alignment horizontal="center" vertical="center" wrapText="1"/>
    </xf>
    <xf numFmtId="179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179" fontId="7" fillId="0" borderId="25" xfId="0" applyNumberFormat="1" applyFont="1" applyBorder="1" applyAlignment="1">
      <alignment horizontal="center" vertical="center" wrapText="1"/>
    </xf>
    <xf numFmtId="176" fontId="3" fillId="0" borderId="13" xfId="49" applyNumberFormat="1" applyFont="1" applyFill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 wrapText="1"/>
    </xf>
    <xf numFmtId="179" fontId="7" fillId="0" borderId="26" xfId="0" applyNumberFormat="1" applyFont="1" applyBorder="1" applyAlignment="1">
      <alignment horizontal="center" vertical="center" wrapText="1"/>
    </xf>
    <xf numFmtId="178" fontId="6" fillId="0" borderId="15" xfId="49" applyNumberFormat="1" applyFont="1" applyFill="1" applyBorder="1" applyAlignment="1" applyProtection="1">
      <alignment horizontal="center" vertical="center" wrapText="1"/>
    </xf>
    <xf numFmtId="178" fontId="6" fillId="0" borderId="5" xfId="49" applyNumberFormat="1" applyFont="1" applyFill="1" applyBorder="1" applyAlignment="1" applyProtection="1">
      <alignment horizontal="center" vertical="center" wrapText="1"/>
    </xf>
    <xf numFmtId="177" fontId="7" fillId="0" borderId="20" xfId="11" applyNumberFormat="1" applyFont="1" applyFill="1" applyBorder="1" applyAlignment="1" applyProtection="1">
      <alignment horizontal="center" vertical="center" wrapText="1"/>
    </xf>
    <xf numFmtId="177" fontId="7" fillId="0" borderId="27" xfId="11" applyNumberFormat="1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180" fontId="7" fillId="0" borderId="28" xfId="0" applyNumberFormat="1" applyFont="1" applyBorder="1" applyAlignment="1">
      <alignment horizontal="center" vertical="center" wrapText="1"/>
    </xf>
    <xf numFmtId="178" fontId="6" fillId="0" borderId="29" xfId="0" applyNumberFormat="1" applyFont="1" applyBorder="1" applyAlignment="1">
      <alignment horizontal="center" vertical="center" wrapText="1"/>
    </xf>
    <xf numFmtId="180" fontId="7" fillId="0" borderId="30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8" fontId="7" fillId="0" borderId="23" xfId="49" applyNumberFormat="1" applyFont="1" applyFill="1" applyBorder="1" applyAlignment="1" applyProtection="1">
      <alignment horizontal="center" vertical="center" wrapText="1"/>
    </xf>
    <xf numFmtId="178" fontId="7" fillId="0" borderId="5" xfId="49" applyNumberFormat="1" applyFont="1" applyFill="1" applyBorder="1" applyAlignment="1" applyProtection="1">
      <alignment horizontal="center" vertical="center" wrapText="1"/>
    </xf>
    <xf numFmtId="177" fontId="7" fillId="0" borderId="31" xfId="11" applyNumberFormat="1" applyFont="1" applyBorder="1" applyAlignment="1" applyProtection="1">
      <alignment horizontal="center" vertical="center" wrapText="1"/>
    </xf>
    <xf numFmtId="0" fontId="7" fillId="0" borderId="32" xfId="49" applyNumberFormat="1" applyFont="1" applyFill="1" applyBorder="1" applyAlignment="1" applyProtection="1">
      <alignment horizontal="center" vertical="center" wrapText="1"/>
    </xf>
    <xf numFmtId="179" fontId="7" fillId="0" borderId="24" xfId="0" applyNumberFormat="1" applyFont="1" applyBorder="1" applyAlignment="1">
      <alignment horizontal="center" vertical="center" wrapText="1"/>
    </xf>
    <xf numFmtId="177" fontId="7" fillId="0" borderId="33" xfId="11" applyNumberFormat="1" applyFont="1" applyBorder="1" applyAlignment="1" applyProtection="1">
      <alignment horizontal="center" vertical="center" wrapText="1"/>
    </xf>
    <xf numFmtId="0" fontId="7" fillId="0" borderId="34" xfId="49" applyNumberFormat="1" applyFont="1" applyFill="1" applyBorder="1" applyAlignment="1" applyProtection="1">
      <alignment horizontal="center" vertical="center" wrapText="1"/>
    </xf>
    <xf numFmtId="0" fontId="7" fillId="0" borderId="35" xfId="49" applyNumberFormat="1" applyFont="1" applyFill="1" applyBorder="1" applyAlignment="1" applyProtection="1">
      <alignment horizontal="center" vertical="center" wrapText="1"/>
    </xf>
    <xf numFmtId="0" fontId="3" fillId="0" borderId="10" xfId="49" applyFont="1" applyBorder="1" applyAlignment="1" applyProtection="1">
      <alignment horizontal="center" vertical="center" wrapText="1"/>
    </xf>
    <xf numFmtId="0" fontId="3" fillId="0" borderId="11" xfId="49" applyFont="1" applyBorder="1" applyAlignment="1" applyProtection="1">
      <alignment horizontal="center" vertical="center" wrapText="1"/>
    </xf>
    <xf numFmtId="0" fontId="3" fillId="0" borderId="12" xfId="49" applyFont="1" applyBorder="1" applyAlignment="1" applyProtection="1">
      <alignment horizontal="center" vertical="center" wrapText="1"/>
    </xf>
    <xf numFmtId="0" fontId="3" fillId="0" borderId="13" xfId="49" applyFont="1" applyBorder="1" applyAlignment="1" applyProtection="1">
      <alignment horizontal="center" vertical="center" wrapText="1"/>
    </xf>
    <xf numFmtId="176" fontId="3" fillId="0" borderId="11" xfId="49" applyNumberFormat="1" applyFont="1" applyBorder="1" applyAlignment="1" applyProtection="1">
      <alignment horizontal="center" vertical="center" wrapText="1"/>
    </xf>
    <xf numFmtId="176" fontId="3" fillId="0" borderId="12" xfId="49" applyNumberFormat="1" applyFont="1" applyBorder="1" applyAlignment="1" applyProtection="1">
      <alignment horizontal="center" vertical="center" wrapText="1"/>
    </xf>
    <xf numFmtId="0" fontId="7" fillId="0" borderId="16" xfId="49" applyNumberFormat="1" applyFont="1" applyBorder="1" applyAlignment="1" applyProtection="1">
      <alignment horizontal="center" vertical="center" wrapText="1"/>
    </xf>
    <xf numFmtId="180" fontId="7" fillId="0" borderId="16" xfId="49" applyNumberFormat="1" applyFont="1" applyBorder="1" applyAlignment="1" applyProtection="1">
      <alignment horizontal="center" vertical="center" wrapText="1"/>
    </xf>
    <xf numFmtId="0" fontId="6" fillId="0" borderId="19" xfId="49" applyFont="1" applyBorder="1" applyAlignment="1" applyProtection="1">
      <alignment horizontal="center" vertical="center" wrapText="1"/>
    </xf>
    <xf numFmtId="0" fontId="6" fillId="0" borderId="20" xfId="49" applyFont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179" fontId="6" fillId="0" borderId="5" xfId="49" applyNumberFormat="1" applyFont="1" applyBorder="1" applyAlignment="1" applyProtection="1">
      <alignment horizontal="center" vertical="center" wrapText="1"/>
    </xf>
    <xf numFmtId="179" fontId="7" fillId="0" borderId="5" xfId="0" applyNumberFormat="1" applyFont="1" applyFill="1" applyBorder="1" applyAlignment="1">
      <alignment horizontal="center" vertical="center" wrapText="1"/>
    </xf>
    <xf numFmtId="176" fontId="3" fillId="0" borderId="13" xfId="49" applyNumberFormat="1" applyFont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  <xf numFmtId="0" fontId="1" fillId="0" borderId="5" xfId="0" applyFont="1" applyBorder="1">
      <alignment vertical="center"/>
    </xf>
    <xf numFmtId="178" fontId="6" fillId="0" borderId="14" xfId="49" applyNumberFormat="1" applyFont="1" applyFill="1" applyBorder="1" applyAlignment="1" applyProtection="1">
      <alignment horizontal="center" vertical="center" wrapText="1"/>
    </xf>
    <xf numFmtId="177" fontId="7" fillId="0" borderId="36" xfId="11" applyNumberFormat="1" applyFont="1" applyFill="1" applyBorder="1" applyAlignment="1" applyProtection="1">
      <alignment horizontal="center" vertical="center" wrapText="1"/>
    </xf>
    <xf numFmtId="177" fontId="7" fillId="0" borderId="24" xfId="0" applyNumberFormat="1" applyFont="1" applyBorder="1" applyAlignment="1">
      <alignment horizontal="center" vertical="center" wrapText="1"/>
    </xf>
    <xf numFmtId="177" fontId="7" fillId="0" borderId="20" xfId="0" applyNumberFormat="1" applyFont="1" applyBorder="1" applyAlignment="1">
      <alignment horizontal="center" vertical="center" wrapText="1"/>
    </xf>
    <xf numFmtId="178" fontId="6" fillId="0" borderId="5" xfId="49" applyNumberFormat="1" applyFont="1" applyBorder="1" applyAlignment="1" applyProtection="1">
      <alignment horizontal="center" vertical="center" wrapText="1"/>
    </xf>
    <xf numFmtId="0" fontId="6" fillId="0" borderId="37" xfId="49" applyFont="1" applyBorder="1" applyAlignment="1" applyProtection="1">
      <alignment horizontal="center" vertical="center" wrapText="1"/>
    </xf>
    <xf numFmtId="0" fontId="1" fillId="0" borderId="37" xfId="0" applyFont="1" applyBorder="1">
      <alignment vertical="center"/>
    </xf>
    <xf numFmtId="0" fontId="6" fillId="0" borderId="37" xfId="49" applyFont="1" applyFill="1" applyBorder="1" applyAlignment="1" applyProtection="1">
      <alignment horizontal="center" vertical="center" wrapText="1"/>
    </xf>
    <xf numFmtId="178" fontId="6" fillId="0" borderId="25" xfId="49" applyNumberFormat="1" applyFont="1" applyBorder="1" applyAlignment="1" applyProtection="1">
      <alignment horizontal="center" vertical="center" wrapText="1"/>
    </xf>
    <xf numFmtId="177" fontId="7" fillId="0" borderId="24" xfId="11" applyNumberFormat="1" applyFont="1" applyFill="1" applyBorder="1" applyAlignment="1" applyProtection="1">
      <alignment horizontal="center" vertical="center" wrapText="1"/>
    </xf>
    <xf numFmtId="0" fontId="0" fillId="0" borderId="37" xfId="0" applyFont="1" applyBorder="1">
      <alignment vertical="center"/>
    </xf>
    <xf numFmtId="0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6" fillId="0" borderId="15" xfId="49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79" fontId="7" fillId="0" borderId="38" xfId="0" applyNumberFormat="1" applyFont="1" applyBorder="1" applyAlignment="1">
      <alignment horizontal="center" vertical="center" wrapText="1"/>
    </xf>
    <xf numFmtId="0" fontId="6" fillId="0" borderId="16" xfId="49" applyFont="1" applyFill="1" applyBorder="1" applyAlignment="1" applyProtection="1">
      <alignment horizontal="center" vertical="center" wrapText="1"/>
    </xf>
    <xf numFmtId="0" fontId="6" fillId="0" borderId="23" xfId="49" applyFont="1" applyFill="1" applyBorder="1" applyAlignment="1" applyProtection="1">
      <alignment horizontal="center" vertical="center" wrapText="1"/>
    </xf>
    <xf numFmtId="179" fontId="6" fillId="0" borderId="23" xfId="49" applyNumberFormat="1" applyFont="1" applyFill="1" applyBorder="1" applyAlignment="1" applyProtection="1">
      <alignment horizontal="center" vertical="center" wrapText="1"/>
    </xf>
    <xf numFmtId="0" fontId="7" fillId="0" borderId="15" xfId="49" applyFont="1" applyFill="1" applyBorder="1" applyAlignment="1" applyProtection="1">
      <alignment horizontal="center" vertical="center" wrapText="1"/>
    </xf>
    <xf numFmtId="0" fontId="7" fillId="0" borderId="39" xfId="49" applyFont="1" applyFill="1" applyBorder="1" applyAlignment="1" applyProtection="1">
      <alignment horizontal="center" vertical="center" shrinkToFit="1"/>
    </xf>
    <xf numFmtId="0" fontId="7" fillId="0" borderId="16" xfId="49" applyFont="1" applyFill="1" applyBorder="1" applyAlignment="1" applyProtection="1">
      <alignment horizontal="center" vertical="center" wrapText="1"/>
    </xf>
    <xf numFmtId="179" fontId="7" fillId="0" borderId="39" xfId="49" applyNumberFormat="1" applyFont="1" applyFill="1" applyBorder="1" applyAlignment="1" applyProtection="1">
      <alignment horizontal="center" vertical="center" wrapText="1"/>
    </xf>
    <xf numFmtId="0" fontId="7" fillId="0" borderId="31" xfId="49" applyNumberFormat="1" applyFont="1" applyFill="1" applyBorder="1" applyAlignment="1" applyProtection="1">
      <alignment horizontal="center" vertical="center" wrapText="1"/>
    </xf>
    <xf numFmtId="0" fontId="7" fillId="0" borderId="40" xfId="49" applyNumberFormat="1" applyFont="1" applyFill="1" applyBorder="1" applyAlignment="1" applyProtection="1">
      <alignment horizontal="center" vertical="center" wrapText="1"/>
    </xf>
    <xf numFmtId="0" fontId="7" fillId="0" borderId="41" xfId="49" applyNumberFormat="1" applyFont="1" applyFill="1" applyBorder="1" applyAlignment="1" applyProtection="1">
      <alignment horizontal="center" vertical="center" shrinkToFit="1"/>
    </xf>
    <xf numFmtId="0" fontId="7" fillId="0" borderId="41" xfId="49" applyNumberFormat="1" applyFont="1" applyFill="1" applyBorder="1" applyAlignment="1" applyProtection="1">
      <alignment horizontal="center" vertical="center" wrapText="1"/>
    </xf>
    <xf numFmtId="0" fontId="7" fillId="0" borderId="33" xfId="49" applyNumberFormat="1" applyFont="1" applyFill="1" applyBorder="1" applyAlignment="1" applyProtection="1">
      <alignment horizontal="center" vertical="center" wrapText="1"/>
    </xf>
    <xf numFmtId="179" fontId="7" fillId="0" borderId="41" xfId="49" applyNumberFormat="1" applyFont="1" applyFill="1" applyBorder="1" applyAlignment="1" applyProtection="1">
      <alignment horizontal="center" vertical="center" wrapText="1"/>
    </xf>
    <xf numFmtId="0" fontId="7" fillId="0" borderId="42" xfId="49" applyNumberFormat="1" applyFont="1" applyFill="1" applyBorder="1" applyAlignment="1" applyProtection="1">
      <alignment horizontal="center" vertical="center" wrapText="1"/>
    </xf>
    <xf numFmtId="0" fontId="3" fillId="0" borderId="43" xfId="49" applyFont="1" applyFill="1" applyBorder="1" applyAlignment="1" applyProtection="1">
      <alignment horizontal="center" vertical="center" wrapText="1"/>
    </xf>
    <xf numFmtId="0" fontId="9" fillId="0" borderId="44" xfId="49" applyNumberFormat="1" applyFont="1" applyFill="1" applyBorder="1" applyAlignment="1" applyProtection="1">
      <alignment horizontal="center" vertical="center" wrapText="1"/>
    </xf>
    <xf numFmtId="179" fontId="7" fillId="0" borderId="33" xfId="49" applyNumberFormat="1" applyFont="1" applyFill="1" applyBorder="1" applyAlignment="1" applyProtection="1">
      <alignment horizontal="center" vertical="center" wrapText="1"/>
    </xf>
    <xf numFmtId="0" fontId="5" fillId="0" borderId="24" xfId="0" applyFont="1" applyBorder="1">
      <alignment vertical="center"/>
    </xf>
    <xf numFmtId="179" fontId="7" fillId="0" borderId="16" xfId="49" applyNumberFormat="1" applyFont="1" applyFill="1" applyBorder="1" applyAlignment="1" applyProtection="1">
      <alignment horizontal="center" vertical="center" wrapText="1"/>
    </xf>
    <xf numFmtId="0" fontId="5" fillId="0" borderId="26" xfId="0" applyFont="1" applyBorder="1">
      <alignment vertical="center"/>
    </xf>
    <xf numFmtId="179" fontId="7" fillId="0" borderId="20" xfId="49" applyNumberFormat="1" applyFont="1" applyFill="1" applyBorder="1" applyAlignment="1" applyProtection="1">
      <alignment horizontal="center" vertical="center" wrapText="1"/>
    </xf>
    <xf numFmtId="0" fontId="5" fillId="0" borderId="35" xfId="0" applyFont="1" applyBorder="1">
      <alignment vertical="center"/>
    </xf>
    <xf numFmtId="0" fontId="7" fillId="0" borderId="45" xfId="49" applyNumberFormat="1" applyFont="1" applyFill="1" applyBorder="1" applyAlignment="1" applyProtection="1">
      <alignment horizontal="center" vertical="center" wrapText="1"/>
    </xf>
    <xf numFmtId="9" fontId="7" fillId="0" borderId="31" xfId="11" applyNumberFormat="1" applyFont="1" applyFill="1" applyBorder="1" applyAlignment="1">
      <alignment horizontal="center" vertical="center" wrapText="1"/>
      <protection locked="0"/>
    </xf>
    <xf numFmtId="9" fontId="7" fillId="0" borderId="33" xfId="11" applyNumberFormat="1" applyFont="1" applyFill="1" applyBorder="1" applyAlignment="1">
      <alignment horizontal="center" vertical="center" wrapText="1"/>
      <protection locked="0"/>
    </xf>
    <xf numFmtId="178" fontId="7" fillId="0" borderId="41" xfId="49" applyNumberFormat="1" applyFont="1" applyFill="1" applyBorder="1" applyAlignment="1" applyProtection="1">
      <alignment horizontal="center" vertical="center" wrapText="1"/>
    </xf>
    <xf numFmtId="0" fontId="7" fillId="0" borderId="35" xfId="49" applyNumberFormat="1" applyFont="1" applyBorder="1" applyAlignment="1" applyProtection="1">
      <alignment horizontal="center" vertical="center" wrapText="1"/>
    </xf>
    <xf numFmtId="0" fontId="10" fillId="0" borderId="35" xfId="0" applyFont="1" applyBorder="1">
      <alignment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6" fillId="0" borderId="5" xfId="49" applyFont="1" applyBorder="1" applyAlignment="1" applyProtection="1">
      <alignment horizontal="center" vertical="center" wrapText="1"/>
    </xf>
    <xf numFmtId="0" fontId="6" fillId="0" borderId="16" xfId="49" applyFont="1" applyBorder="1" applyAlignment="1" applyProtection="1">
      <alignment horizontal="center" vertical="center" wrapText="1"/>
    </xf>
    <xf numFmtId="179" fontId="7" fillId="0" borderId="46" xfId="0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179" fontId="7" fillId="0" borderId="47" xfId="0" applyNumberFormat="1" applyFont="1" applyBorder="1" applyAlignment="1">
      <alignment horizontal="center" vertical="center" wrapText="1"/>
    </xf>
    <xf numFmtId="0" fontId="7" fillId="0" borderId="22" xfId="49" applyNumberFormat="1" applyFont="1" applyBorder="1" applyAlignment="1" applyProtection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top" wrapText="1"/>
    </xf>
    <xf numFmtId="178" fontId="6" fillId="0" borderId="15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177" fontId="7" fillId="0" borderId="16" xfId="11" applyNumberFormat="1" applyFont="1" applyBorder="1" applyAlignment="1" applyProtection="1">
      <alignment horizontal="center" vertical="center" wrapText="1"/>
    </xf>
    <xf numFmtId="177" fontId="7" fillId="0" borderId="27" xfId="11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9" fontId="7" fillId="0" borderId="48" xfId="0" applyNumberFormat="1" applyFont="1" applyBorder="1" applyAlignment="1">
      <alignment horizontal="center" vertical="center" wrapText="1"/>
    </xf>
    <xf numFmtId="180" fontId="7" fillId="0" borderId="48" xfId="0" applyNumberFormat="1" applyFont="1" applyBorder="1" applyAlignment="1">
      <alignment horizontal="center" vertical="center" wrapText="1"/>
    </xf>
    <xf numFmtId="178" fontId="7" fillId="0" borderId="46" xfId="0" applyNumberFormat="1" applyFont="1" applyBorder="1" applyAlignment="1">
      <alignment horizontal="center" vertical="center" wrapText="1"/>
    </xf>
    <xf numFmtId="0" fontId="7" fillId="0" borderId="32" xfId="49" applyNumberFormat="1" applyFont="1" applyBorder="1" applyAlignment="1" applyProtection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9"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_3" displayName="表1_3" ref="A3:M27">
  <autoFilter ref="A3:M27"/>
  <tableColumns count="13">
    <tableColumn id="1" name="序号" totalsRowLabel="汇总" dataDxfId="1"/>
    <tableColumn id="2" name="学号" dataDxfId="2"/>
    <tableColumn id="3" name="姓名" dataDxfId="3"/>
    <tableColumn id="4" name="性别" dataDxfId="4"/>
    <tableColumn id="5" name="年级" dataDxfId="5"/>
    <tableColumn id="6" name="班级" dataDxfId="6"/>
    <tableColumn id="7" name="班级&#10;名次" dataDxfId="7"/>
    <tableColumn id="8" name="班级&#10;人数" dataDxfId="8"/>
    <tableColumn id="9" name="班级&#10;排名" dataDxfId="9"/>
    <tableColumn id="10" name="专业&#10;名次" dataDxfId="10"/>
    <tableColumn id="11" name="专业&#10;人数" dataDxfId="11"/>
    <tableColumn id="12" name="专业&#10;排名" dataDxfId="12"/>
    <tableColumn id="13" name="备注" totalsRowFunction="count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表1_35" displayName="表1_35" ref="A3:N19">
  <autoFilter ref="A3:N19"/>
  <tableColumns count="14">
    <tableColumn id="1" name="序号" totalsRowLabel="汇总" dataDxfId="15"/>
    <tableColumn id="2" name="学号" dataDxfId="16"/>
    <tableColumn id="3" name="姓名" dataDxfId="17"/>
    <tableColumn id="4" name="性别" dataDxfId="18"/>
    <tableColumn id="5" name="年级" dataDxfId="19"/>
    <tableColumn id="6" name="班级" dataDxfId="20"/>
    <tableColumn id="7" name="班级&#10;名次" dataDxfId="21"/>
    <tableColumn id="8" name="班级&#10;人数" dataDxfId="22"/>
    <tableColumn id="9" name="班级&#10;排名" dataDxfId="23"/>
    <tableColumn id="10" name="专业&#10;名次" dataDxfId="24"/>
    <tableColumn id="11" name="专业&#10;人数" dataDxfId="25"/>
    <tableColumn id="12" name="专业&#10;排名" dataDxfId="26"/>
    <tableColumn id="13" name="备注" totalsRowFunction="count" dataDxfId="27"/>
    <tableColumn id="14" name="等级" dataDxfId="28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id="3" name="表1_356" displayName="表1_356" ref="A3:E4">
  <autoFilter ref="A3:E4"/>
  <tableColumns count="5">
    <tableColumn id="1" name="序号" totalsRowLabel="汇总" dataDxfId="29"/>
    <tableColumn id="2" name="班级名称" dataDxfId="30"/>
    <tableColumn id="3" name="班级人数" dataDxfId="31"/>
    <tableColumn id="4" name="班主任姓名" dataDxfId="32"/>
    <tableColumn id="5" name="备注" dataDxfId="33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zoomScale="85" zoomScaleNormal="85" workbookViewId="0">
      <selection activeCell="J35" sqref="J35:O35"/>
    </sheetView>
  </sheetViews>
  <sheetFormatPr defaultColWidth="8.95" defaultRowHeight="17.45" customHeight="1"/>
  <cols>
    <col min="1" max="1" width="7.45833333333333" style="52" customWidth="1"/>
    <col min="2" max="2" width="12.4666666666667" style="52" customWidth="1"/>
    <col min="3" max="3" width="10.7583333333333" style="52" customWidth="1"/>
    <col min="4" max="4" width="8.625" style="52" customWidth="1"/>
    <col min="5" max="5" width="12.575" style="52" customWidth="1"/>
    <col min="6" max="9" width="6.5" style="53" customWidth="1"/>
    <col min="10" max="11" width="6.5" style="52" customWidth="1"/>
    <col min="12" max="12" width="7.99166666666667" style="52" customWidth="1"/>
    <col min="13" max="14" width="6.5" style="52" customWidth="1"/>
    <col min="15" max="15" width="7.99166666666667" style="52" customWidth="1"/>
    <col min="16" max="16" width="8.625" style="52" customWidth="1"/>
    <col min="17" max="16384" width="8.95" style="52"/>
  </cols>
  <sheetData>
    <row r="1" customHeight="1" spans="1:16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ht="43.5" customHeight="1" spans="1:16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30.75" customHeight="1" spans="1:16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="51" customFormat="1" ht="37.5" customHeight="1" spans="1:16">
      <c r="A4" s="105" t="s">
        <v>3</v>
      </c>
      <c r="B4" s="106" t="s">
        <v>4</v>
      </c>
      <c r="C4" s="107" t="s">
        <v>5</v>
      </c>
      <c r="D4" s="107" t="s">
        <v>6</v>
      </c>
      <c r="E4" s="108" t="s">
        <v>7</v>
      </c>
      <c r="F4" s="109" t="s">
        <v>8</v>
      </c>
      <c r="G4" s="110" t="s">
        <v>9</v>
      </c>
      <c r="H4" s="110" t="s">
        <v>10</v>
      </c>
      <c r="I4" s="118" t="s">
        <v>11</v>
      </c>
      <c r="J4" s="106" t="s">
        <v>12</v>
      </c>
      <c r="K4" s="107" t="s">
        <v>13</v>
      </c>
      <c r="L4" s="108" t="s">
        <v>14</v>
      </c>
      <c r="M4" s="106" t="s">
        <v>15</v>
      </c>
      <c r="N4" s="107" t="s">
        <v>16</v>
      </c>
      <c r="O4" s="108" t="s">
        <v>17</v>
      </c>
      <c r="P4" s="119" t="s">
        <v>18</v>
      </c>
    </row>
    <row r="5" customHeight="1" spans="1:16">
      <c r="A5" s="166">
        <v>1</v>
      </c>
      <c r="B5" s="167">
        <v>2017014137</v>
      </c>
      <c r="C5" s="168" t="s">
        <v>19</v>
      </c>
      <c r="D5" s="169" t="s">
        <v>20</v>
      </c>
      <c r="E5" s="170" t="s">
        <v>21</v>
      </c>
      <c r="F5" s="171">
        <v>8</v>
      </c>
      <c r="G5" s="171">
        <v>76.24</v>
      </c>
      <c r="H5" s="171">
        <v>4.47</v>
      </c>
      <c r="I5" s="87">
        <f t="shared" ref="I5:I32" si="0">SUM(F5+G5+H5)</f>
        <v>88.71</v>
      </c>
      <c r="J5" s="178">
        <v>1</v>
      </c>
      <c r="K5" s="179">
        <v>28</v>
      </c>
      <c r="L5" s="180">
        <f>IFERROR(J5/K5,"")</f>
        <v>0.0357142857142857</v>
      </c>
      <c r="M5" s="178">
        <f>RANK(I5,$I$5:$I$63)</f>
        <v>2</v>
      </c>
      <c r="N5" s="179">
        <v>58</v>
      </c>
      <c r="O5" s="181">
        <f>IFERROR(M5/N5,"")</f>
        <v>0.0344827586206897</v>
      </c>
      <c r="P5" s="182"/>
    </row>
    <row r="6" customHeight="1" spans="1:16">
      <c r="A6" s="166">
        <v>2</v>
      </c>
      <c r="B6" s="167">
        <v>2017014132</v>
      </c>
      <c r="C6" s="168" t="s">
        <v>22</v>
      </c>
      <c r="D6" s="169" t="s">
        <v>20</v>
      </c>
      <c r="E6" s="170" t="s">
        <v>21</v>
      </c>
      <c r="F6" s="171">
        <v>8</v>
      </c>
      <c r="G6" s="171">
        <v>76.32</v>
      </c>
      <c r="H6" s="171">
        <v>4.37</v>
      </c>
      <c r="I6" s="87">
        <f t="shared" si="0"/>
        <v>88.69</v>
      </c>
      <c r="J6" s="178">
        <v>2</v>
      </c>
      <c r="K6" s="179">
        <v>28</v>
      </c>
      <c r="L6" s="180">
        <f t="shared" ref="L6:L32" si="1">IFERROR(J6/K6,"")</f>
        <v>0.0714285714285714</v>
      </c>
      <c r="M6" s="178">
        <f>RANK(I6,$I$5:$I$63)</f>
        <v>3</v>
      </c>
      <c r="N6" s="179">
        <v>58</v>
      </c>
      <c r="O6" s="181">
        <f t="shared" ref="O6:O32" si="2">IFERROR(M6/N6,"")</f>
        <v>0.0517241379310345</v>
      </c>
      <c r="P6" s="182"/>
    </row>
    <row r="7" customHeight="1" spans="1:16">
      <c r="A7" s="166">
        <v>3</v>
      </c>
      <c r="B7" s="167">
        <v>2017014130</v>
      </c>
      <c r="C7" s="168" t="s">
        <v>23</v>
      </c>
      <c r="D7" s="169" t="s">
        <v>20</v>
      </c>
      <c r="E7" s="170" t="s">
        <v>21</v>
      </c>
      <c r="F7" s="171">
        <v>7.4</v>
      </c>
      <c r="G7" s="171">
        <v>76.598</v>
      </c>
      <c r="H7" s="171">
        <v>4.436</v>
      </c>
      <c r="I7" s="87">
        <f t="shared" si="0"/>
        <v>88.434</v>
      </c>
      <c r="J7" s="178">
        <v>3</v>
      </c>
      <c r="K7" s="179">
        <v>28</v>
      </c>
      <c r="L7" s="180">
        <f t="shared" si="1"/>
        <v>0.107142857142857</v>
      </c>
      <c r="M7" s="178">
        <f>RANK(I7,$I$5:$I$63)</f>
        <v>4</v>
      </c>
      <c r="N7" s="179">
        <v>58</v>
      </c>
      <c r="O7" s="181">
        <f t="shared" si="2"/>
        <v>0.0689655172413793</v>
      </c>
      <c r="P7" s="37"/>
    </row>
    <row r="8" customHeight="1" spans="1:16">
      <c r="A8" s="166">
        <v>4</v>
      </c>
      <c r="B8" s="167">
        <v>2016013546</v>
      </c>
      <c r="C8" s="168" t="s">
        <v>24</v>
      </c>
      <c r="D8" s="169" t="s">
        <v>20</v>
      </c>
      <c r="E8" s="170" t="s">
        <v>21</v>
      </c>
      <c r="F8" s="171">
        <v>8.6</v>
      </c>
      <c r="G8" s="171">
        <v>73.87</v>
      </c>
      <c r="H8" s="171">
        <v>5.96</v>
      </c>
      <c r="I8" s="87">
        <f t="shared" si="0"/>
        <v>88.43</v>
      </c>
      <c r="J8" s="178">
        <v>4</v>
      </c>
      <c r="K8" s="179">
        <v>28</v>
      </c>
      <c r="L8" s="180">
        <f t="shared" si="1"/>
        <v>0.142857142857143</v>
      </c>
      <c r="M8" s="178">
        <f t="shared" ref="M8:M32" si="3">RANK(I8,$I$5:$I$63)</f>
        <v>5</v>
      </c>
      <c r="N8" s="179">
        <v>58</v>
      </c>
      <c r="O8" s="181">
        <f t="shared" si="2"/>
        <v>0.0862068965517241</v>
      </c>
      <c r="P8" s="182"/>
    </row>
    <row r="9" customHeight="1" spans="1:16">
      <c r="A9" s="166">
        <v>5</v>
      </c>
      <c r="B9" s="167">
        <v>2017014113</v>
      </c>
      <c r="C9" s="168" t="s">
        <v>25</v>
      </c>
      <c r="D9" s="169" t="s">
        <v>20</v>
      </c>
      <c r="E9" s="170" t="s">
        <v>21</v>
      </c>
      <c r="F9" s="171">
        <v>8</v>
      </c>
      <c r="G9" s="171">
        <v>75.14</v>
      </c>
      <c r="H9" s="171">
        <v>4.57</v>
      </c>
      <c r="I9" s="87">
        <f t="shared" si="0"/>
        <v>87.71</v>
      </c>
      <c r="J9" s="178">
        <v>5</v>
      </c>
      <c r="K9" s="179">
        <v>28</v>
      </c>
      <c r="L9" s="180">
        <f t="shared" si="1"/>
        <v>0.178571428571429</v>
      </c>
      <c r="M9" s="178">
        <f t="shared" si="3"/>
        <v>6</v>
      </c>
      <c r="N9" s="179">
        <v>58</v>
      </c>
      <c r="O9" s="181">
        <f t="shared" si="2"/>
        <v>0.103448275862069</v>
      </c>
      <c r="P9" s="169"/>
    </row>
    <row r="10" customHeight="1" spans="1:16">
      <c r="A10" s="166">
        <v>6</v>
      </c>
      <c r="B10" s="167">
        <v>2017014114</v>
      </c>
      <c r="C10" s="168" t="s">
        <v>26</v>
      </c>
      <c r="D10" s="169" t="s">
        <v>20</v>
      </c>
      <c r="E10" s="170" t="s">
        <v>21</v>
      </c>
      <c r="F10" s="171">
        <v>8.4</v>
      </c>
      <c r="G10" s="171">
        <v>71.7</v>
      </c>
      <c r="H10" s="171">
        <v>6.432</v>
      </c>
      <c r="I10" s="87">
        <f t="shared" si="0"/>
        <v>86.532</v>
      </c>
      <c r="J10" s="178">
        <v>6</v>
      </c>
      <c r="K10" s="179">
        <v>28</v>
      </c>
      <c r="L10" s="180">
        <f t="shared" si="1"/>
        <v>0.214285714285714</v>
      </c>
      <c r="M10" s="178">
        <f t="shared" si="3"/>
        <v>8</v>
      </c>
      <c r="N10" s="179">
        <v>58</v>
      </c>
      <c r="O10" s="181">
        <f t="shared" si="2"/>
        <v>0.137931034482759</v>
      </c>
      <c r="P10" s="169"/>
    </row>
    <row r="11" customHeight="1" spans="1:16">
      <c r="A11" s="166">
        <v>7</v>
      </c>
      <c r="B11" s="167">
        <v>2017014131</v>
      </c>
      <c r="C11" s="168" t="s">
        <v>27</v>
      </c>
      <c r="D11" s="169" t="s">
        <v>20</v>
      </c>
      <c r="E11" s="170" t="s">
        <v>21</v>
      </c>
      <c r="F11" s="171">
        <v>7.9</v>
      </c>
      <c r="G11" s="171">
        <v>73.364</v>
      </c>
      <c r="H11" s="171">
        <v>4.891</v>
      </c>
      <c r="I11" s="87">
        <f t="shared" si="0"/>
        <v>86.155</v>
      </c>
      <c r="J11" s="178">
        <v>7</v>
      </c>
      <c r="K11" s="179">
        <v>28</v>
      </c>
      <c r="L11" s="180">
        <f t="shared" si="1"/>
        <v>0.25</v>
      </c>
      <c r="M11" s="178">
        <f t="shared" si="3"/>
        <v>9</v>
      </c>
      <c r="N11" s="179">
        <v>58</v>
      </c>
      <c r="O11" s="181">
        <f t="shared" si="2"/>
        <v>0.155172413793103</v>
      </c>
      <c r="P11" s="37"/>
    </row>
    <row r="12" customHeight="1" spans="1:16">
      <c r="A12" s="166">
        <v>8</v>
      </c>
      <c r="B12" s="167">
        <v>2017014116</v>
      </c>
      <c r="C12" s="168" t="s">
        <v>28</v>
      </c>
      <c r="D12" s="169" t="s">
        <v>20</v>
      </c>
      <c r="E12" s="170" t="s">
        <v>21</v>
      </c>
      <c r="F12" s="171">
        <v>8.3</v>
      </c>
      <c r="G12" s="171">
        <v>71.749</v>
      </c>
      <c r="H12" s="171">
        <v>5.016</v>
      </c>
      <c r="I12" s="87">
        <f t="shared" si="0"/>
        <v>85.065</v>
      </c>
      <c r="J12" s="178">
        <v>8</v>
      </c>
      <c r="K12" s="179">
        <v>28</v>
      </c>
      <c r="L12" s="180">
        <f t="shared" si="1"/>
        <v>0.285714285714286</v>
      </c>
      <c r="M12" s="178">
        <f t="shared" si="3"/>
        <v>12</v>
      </c>
      <c r="N12" s="179">
        <v>58</v>
      </c>
      <c r="O12" s="181">
        <f t="shared" si="2"/>
        <v>0.206896551724138</v>
      </c>
      <c r="P12" s="169"/>
    </row>
    <row r="13" customHeight="1" spans="1:16">
      <c r="A13" s="166">
        <v>9</v>
      </c>
      <c r="B13" s="167">
        <v>2017014111</v>
      </c>
      <c r="C13" s="168" t="s">
        <v>29</v>
      </c>
      <c r="D13" s="169" t="s">
        <v>20</v>
      </c>
      <c r="E13" s="170" t="s">
        <v>21</v>
      </c>
      <c r="F13" s="171">
        <v>8</v>
      </c>
      <c r="G13" s="171">
        <v>70.72</v>
      </c>
      <c r="H13" s="171">
        <v>4.133</v>
      </c>
      <c r="I13" s="87">
        <f t="shared" si="0"/>
        <v>82.853</v>
      </c>
      <c r="J13" s="178">
        <v>9</v>
      </c>
      <c r="K13" s="179">
        <v>28</v>
      </c>
      <c r="L13" s="180">
        <f t="shared" si="1"/>
        <v>0.321428571428571</v>
      </c>
      <c r="M13" s="178">
        <f t="shared" si="3"/>
        <v>15</v>
      </c>
      <c r="N13" s="179">
        <v>58</v>
      </c>
      <c r="O13" s="181">
        <f t="shared" si="2"/>
        <v>0.258620689655172</v>
      </c>
      <c r="P13" s="169"/>
    </row>
    <row r="14" customHeight="1" spans="1:16">
      <c r="A14" s="166">
        <v>10</v>
      </c>
      <c r="B14" s="167">
        <v>2017014126</v>
      </c>
      <c r="C14" s="168" t="s">
        <v>30</v>
      </c>
      <c r="D14" s="169" t="s">
        <v>20</v>
      </c>
      <c r="E14" s="170" t="s">
        <v>21</v>
      </c>
      <c r="F14" s="171">
        <v>7</v>
      </c>
      <c r="G14" s="171">
        <v>70.71</v>
      </c>
      <c r="H14" s="171">
        <v>4.208</v>
      </c>
      <c r="I14" s="87">
        <f t="shared" si="0"/>
        <v>81.918</v>
      </c>
      <c r="J14" s="178">
        <v>10</v>
      </c>
      <c r="K14" s="179">
        <v>28</v>
      </c>
      <c r="L14" s="180">
        <f t="shared" si="1"/>
        <v>0.357142857142857</v>
      </c>
      <c r="M14" s="178">
        <f t="shared" si="3"/>
        <v>17</v>
      </c>
      <c r="N14" s="179">
        <v>58</v>
      </c>
      <c r="O14" s="181">
        <f t="shared" si="2"/>
        <v>0.293103448275862</v>
      </c>
      <c r="P14" s="169"/>
    </row>
    <row r="15" ht="17.25" customHeight="1" spans="1:16">
      <c r="A15" s="166">
        <v>11</v>
      </c>
      <c r="B15" s="167">
        <v>2017014140</v>
      </c>
      <c r="C15" s="168" t="s">
        <v>31</v>
      </c>
      <c r="D15" s="169" t="s">
        <v>20</v>
      </c>
      <c r="E15" s="170" t="s">
        <v>21</v>
      </c>
      <c r="F15" s="171">
        <v>7.1</v>
      </c>
      <c r="G15" s="171">
        <v>70.3</v>
      </c>
      <c r="H15" s="171">
        <v>4.3</v>
      </c>
      <c r="I15" s="87">
        <f t="shared" si="0"/>
        <v>81.7</v>
      </c>
      <c r="J15" s="178">
        <v>11</v>
      </c>
      <c r="K15" s="179">
        <v>28</v>
      </c>
      <c r="L15" s="180">
        <f t="shared" si="1"/>
        <v>0.392857142857143</v>
      </c>
      <c r="M15" s="178">
        <f t="shared" si="3"/>
        <v>18</v>
      </c>
      <c r="N15" s="179">
        <v>58</v>
      </c>
      <c r="O15" s="181">
        <f t="shared" si="2"/>
        <v>0.310344827586207</v>
      </c>
      <c r="P15" s="182"/>
    </row>
    <row r="16" ht="17.25" customHeight="1" spans="1:16">
      <c r="A16" s="166">
        <v>12</v>
      </c>
      <c r="B16" s="167">
        <v>2017014122</v>
      </c>
      <c r="C16" s="168" t="s">
        <v>32</v>
      </c>
      <c r="D16" s="169" t="s">
        <v>20</v>
      </c>
      <c r="E16" s="170" t="s">
        <v>21</v>
      </c>
      <c r="F16" s="171">
        <v>7</v>
      </c>
      <c r="G16" s="171">
        <v>70.53</v>
      </c>
      <c r="H16" s="171">
        <v>3.83</v>
      </c>
      <c r="I16" s="87">
        <f t="shared" si="0"/>
        <v>81.36</v>
      </c>
      <c r="J16" s="178">
        <v>12</v>
      </c>
      <c r="K16" s="179">
        <v>28</v>
      </c>
      <c r="L16" s="180">
        <f t="shared" si="1"/>
        <v>0.428571428571429</v>
      </c>
      <c r="M16" s="178">
        <f t="shared" si="3"/>
        <v>20</v>
      </c>
      <c r="N16" s="179">
        <v>58</v>
      </c>
      <c r="O16" s="181">
        <f t="shared" si="2"/>
        <v>0.344827586206897</v>
      </c>
      <c r="P16" s="169"/>
    </row>
    <row r="17" customHeight="1" spans="1:16">
      <c r="A17" s="166">
        <v>13</v>
      </c>
      <c r="B17" s="167">
        <v>2017014129</v>
      </c>
      <c r="C17" s="168" t="s">
        <v>33</v>
      </c>
      <c r="D17" s="169" t="s">
        <v>20</v>
      </c>
      <c r="E17" s="170" t="s">
        <v>21</v>
      </c>
      <c r="F17" s="171">
        <v>7.2</v>
      </c>
      <c r="G17" s="171">
        <v>69.417</v>
      </c>
      <c r="H17" s="171">
        <v>4.624</v>
      </c>
      <c r="I17" s="87">
        <f t="shared" si="0"/>
        <v>81.241</v>
      </c>
      <c r="J17" s="178">
        <v>13</v>
      </c>
      <c r="K17" s="179">
        <v>28</v>
      </c>
      <c r="L17" s="180">
        <f t="shared" si="1"/>
        <v>0.464285714285714</v>
      </c>
      <c r="M17" s="178">
        <f t="shared" si="3"/>
        <v>21</v>
      </c>
      <c r="N17" s="179">
        <v>58</v>
      </c>
      <c r="O17" s="181">
        <f t="shared" si="2"/>
        <v>0.362068965517241</v>
      </c>
      <c r="P17" s="169"/>
    </row>
    <row r="18" customHeight="1" spans="1:16">
      <c r="A18" s="166">
        <v>14</v>
      </c>
      <c r="B18" s="167">
        <v>2016010607</v>
      </c>
      <c r="C18" s="168" t="s">
        <v>34</v>
      </c>
      <c r="D18" s="169" t="s">
        <v>20</v>
      </c>
      <c r="E18" s="170" t="s">
        <v>21</v>
      </c>
      <c r="F18" s="171">
        <v>10</v>
      </c>
      <c r="G18" s="171">
        <v>66.8</v>
      </c>
      <c r="H18" s="171">
        <v>4.15</v>
      </c>
      <c r="I18" s="87">
        <f t="shared" si="0"/>
        <v>80.95</v>
      </c>
      <c r="J18" s="178">
        <v>14</v>
      </c>
      <c r="K18" s="179">
        <v>28</v>
      </c>
      <c r="L18" s="180">
        <f t="shared" si="1"/>
        <v>0.5</v>
      </c>
      <c r="M18" s="178">
        <f t="shared" si="3"/>
        <v>22</v>
      </c>
      <c r="N18" s="179">
        <v>58</v>
      </c>
      <c r="O18" s="181">
        <f t="shared" si="2"/>
        <v>0.379310344827586</v>
      </c>
      <c r="P18" s="182"/>
    </row>
    <row r="19" customHeight="1" spans="1:16">
      <c r="A19" s="166">
        <v>15</v>
      </c>
      <c r="B19" s="167">
        <v>2017014134</v>
      </c>
      <c r="C19" s="168" t="s">
        <v>35</v>
      </c>
      <c r="D19" s="169" t="s">
        <v>20</v>
      </c>
      <c r="E19" s="170" t="s">
        <v>21</v>
      </c>
      <c r="F19" s="171">
        <v>8.4</v>
      </c>
      <c r="G19" s="171">
        <v>67.506</v>
      </c>
      <c r="H19" s="171">
        <v>4.41</v>
      </c>
      <c r="I19" s="87">
        <f t="shared" si="0"/>
        <v>80.316</v>
      </c>
      <c r="J19" s="178">
        <v>15</v>
      </c>
      <c r="K19" s="179">
        <v>28</v>
      </c>
      <c r="L19" s="180">
        <f t="shared" si="1"/>
        <v>0.535714285714286</v>
      </c>
      <c r="M19" s="178">
        <f t="shared" si="3"/>
        <v>24</v>
      </c>
      <c r="N19" s="179">
        <v>58</v>
      </c>
      <c r="O19" s="181">
        <f t="shared" si="2"/>
        <v>0.413793103448276</v>
      </c>
      <c r="P19" s="182"/>
    </row>
    <row r="20" customHeight="1" spans="1:16">
      <c r="A20" s="166">
        <v>16</v>
      </c>
      <c r="B20" s="167">
        <v>2017014118</v>
      </c>
      <c r="C20" s="168" t="s">
        <v>36</v>
      </c>
      <c r="D20" s="169" t="s">
        <v>20</v>
      </c>
      <c r="E20" s="170" t="s">
        <v>21</v>
      </c>
      <c r="F20" s="171">
        <v>7</v>
      </c>
      <c r="G20" s="171">
        <v>67.429</v>
      </c>
      <c r="H20" s="171">
        <v>4.325</v>
      </c>
      <c r="I20" s="87">
        <f t="shared" si="0"/>
        <v>78.754</v>
      </c>
      <c r="J20" s="178">
        <v>16</v>
      </c>
      <c r="K20" s="179">
        <v>28</v>
      </c>
      <c r="L20" s="180">
        <f t="shared" si="1"/>
        <v>0.571428571428571</v>
      </c>
      <c r="M20" s="178">
        <f t="shared" si="3"/>
        <v>26</v>
      </c>
      <c r="N20" s="179">
        <v>58</v>
      </c>
      <c r="O20" s="181">
        <f t="shared" si="2"/>
        <v>0.448275862068966</v>
      </c>
      <c r="P20" s="169"/>
    </row>
    <row r="21" customHeight="1" spans="1:16">
      <c r="A21" s="166">
        <v>17</v>
      </c>
      <c r="B21" s="167">
        <v>2017014119</v>
      </c>
      <c r="C21" s="168" t="s">
        <v>37</v>
      </c>
      <c r="D21" s="169" t="s">
        <v>20</v>
      </c>
      <c r="E21" s="170" t="s">
        <v>21</v>
      </c>
      <c r="F21" s="171">
        <v>7.1</v>
      </c>
      <c r="G21" s="171">
        <v>65.77</v>
      </c>
      <c r="H21" s="171">
        <v>4.64</v>
      </c>
      <c r="I21" s="87">
        <f t="shared" si="0"/>
        <v>77.51</v>
      </c>
      <c r="J21" s="178">
        <v>17</v>
      </c>
      <c r="K21" s="179">
        <v>28</v>
      </c>
      <c r="L21" s="180">
        <f t="shared" si="1"/>
        <v>0.607142857142857</v>
      </c>
      <c r="M21" s="178">
        <f t="shared" si="3"/>
        <v>30</v>
      </c>
      <c r="N21" s="179">
        <v>58</v>
      </c>
      <c r="O21" s="181">
        <f t="shared" si="2"/>
        <v>0.517241379310345</v>
      </c>
      <c r="P21" s="169"/>
    </row>
    <row r="22" customHeight="1" spans="1:16">
      <c r="A22" s="166">
        <v>18</v>
      </c>
      <c r="B22" s="167">
        <v>2017014117</v>
      </c>
      <c r="C22" s="168" t="s">
        <v>38</v>
      </c>
      <c r="D22" s="169" t="s">
        <v>20</v>
      </c>
      <c r="E22" s="170" t="s">
        <v>21</v>
      </c>
      <c r="F22" s="171">
        <v>7</v>
      </c>
      <c r="G22" s="171">
        <v>65.047</v>
      </c>
      <c r="H22" s="171">
        <v>3.989</v>
      </c>
      <c r="I22" s="87">
        <f t="shared" si="0"/>
        <v>76.036</v>
      </c>
      <c r="J22" s="178">
        <v>18</v>
      </c>
      <c r="K22" s="179">
        <v>28</v>
      </c>
      <c r="L22" s="180">
        <f t="shared" si="1"/>
        <v>0.642857142857143</v>
      </c>
      <c r="M22" s="178">
        <f t="shared" si="3"/>
        <v>31</v>
      </c>
      <c r="N22" s="179">
        <v>58</v>
      </c>
      <c r="O22" s="181">
        <f t="shared" si="2"/>
        <v>0.53448275862069</v>
      </c>
      <c r="P22" s="169"/>
    </row>
    <row r="23" customHeight="1" spans="1:16">
      <c r="A23" s="166">
        <v>19</v>
      </c>
      <c r="B23" s="167">
        <v>2017014121</v>
      </c>
      <c r="C23" s="168" t="s">
        <v>39</v>
      </c>
      <c r="D23" s="169" t="s">
        <v>20</v>
      </c>
      <c r="E23" s="170" t="s">
        <v>21</v>
      </c>
      <c r="F23" s="171">
        <v>7</v>
      </c>
      <c r="G23" s="171">
        <v>63.614</v>
      </c>
      <c r="H23" s="171">
        <v>4.636</v>
      </c>
      <c r="I23" s="87">
        <f t="shared" si="0"/>
        <v>75.25</v>
      </c>
      <c r="J23" s="178">
        <v>19</v>
      </c>
      <c r="K23" s="179">
        <v>28</v>
      </c>
      <c r="L23" s="180">
        <f t="shared" si="1"/>
        <v>0.678571428571429</v>
      </c>
      <c r="M23" s="178">
        <f t="shared" si="3"/>
        <v>35</v>
      </c>
      <c r="N23" s="179">
        <v>58</v>
      </c>
      <c r="O23" s="181">
        <f t="shared" si="2"/>
        <v>0.603448275862069</v>
      </c>
      <c r="P23" s="169"/>
    </row>
    <row r="24" customHeight="1" spans="1:16">
      <c r="A24" s="166">
        <v>20</v>
      </c>
      <c r="B24" s="167">
        <v>2017014139</v>
      </c>
      <c r="C24" s="168" t="s">
        <v>40</v>
      </c>
      <c r="D24" s="169" t="s">
        <v>20</v>
      </c>
      <c r="E24" s="170" t="s">
        <v>21</v>
      </c>
      <c r="F24" s="171">
        <v>7.8</v>
      </c>
      <c r="G24" s="171">
        <v>62.19</v>
      </c>
      <c r="H24" s="171">
        <v>4.442</v>
      </c>
      <c r="I24" s="87">
        <f t="shared" si="0"/>
        <v>74.432</v>
      </c>
      <c r="J24" s="178">
        <v>20</v>
      </c>
      <c r="K24" s="179">
        <v>28</v>
      </c>
      <c r="L24" s="180">
        <f t="shared" si="1"/>
        <v>0.714285714285714</v>
      </c>
      <c r="M24" s="178">
        <f t="shared" si="3"/>
        <v>36</v>
      </c>
      <c r="N24" s="179">
        <v>58</v>
      </c>
      <c r="O24" s="181">
        <f t="shared" si="2"/>
        <v>0.620689655172414</v>
      </c>
      <c r="P24" s="182"/>
    </row>
    <row r="25" customHeight="1" spans="1:16">
      <c r="A25" s="166">
        <v>21</v>
      </c>
      <c r="B25" s="167">
        <v>2017014112</v>
      </c>
      <c r="C25" s="168" t="s">
        <v>41</v>
      </c>
      <c r="D25" s="169" t="s">
        <v>20</v>
      </c>
      <c r="E25" s="170" t="s">
        <v>21</v>
      </c>
      <c r="F25" s="171">
        <v>7</v>
      </c>
      <c r="G25" s="171">
        <v>62.7</v>
      </c>
      <c r="H25" s="171">
        <v>4.16</v>
      </c>
      <c r="I25" s="87">
        <f t="shared" si="0"/>
        <v>73.86</v>
      </c>
      <c r="J25" s="178">
        <v>21</v>
      </c>
      <c r="K25" s="179">
        <v>28</v>
      </c>
      <c r="L25" s="180">
        <f t="shared" si="1"/>
        <v>0.75</v>
      </c>
      <c r="M25" s="178">
        <f t="shared" si="3"/>
        <v>39</v>
      </c>
      <c r="N25" s="179">
        <v>58</v>
      </c>
      <c r="O25" s="181">
        <f t="shared" si="2"/>
        <v>0.672413793103448</v>
      </c>
      <c r="P25" s="169"/>
    </row>
    <row r="26" customHeight="1" spans="1:16">
      <c r="A26" s="166">
        <v>22</v>
      </c>
      <c r="B26" s="167">
        <v>2017014138</v>
      </c>
      <c r="C26" s="168" t="s">
        <v>42</v>
      </c>
      <c r="D26" s="169" t="s">
        <v>20</v>
      </c>
      <c r="E26" s="170" t="s">
        <v>21</v>
      </c>
      <c r="F26" s="171">
        <v>7</v>
      </c>
      <c r="G26" s="171">
        <v>62.533</v>
      </c>
      <c r="H26" s="171">
        <v>4.31</v>
      </c>
      <c r="I26" s="87">
        <f t="shared" si="0"/>
        <v>73.843</v>
      </c>
      <c r="J26" s="178">
        <v>22</v>
      </c>
      <c r="K26" s="179">
        <v>28</v>
      </c>
      <c r="L26" s="180">
        <f t="shared" si="1"/>
        <v>0.785714285714286</v>
      </c>
      <c r="M26" s="178">
        <f t="shared" si="3"/>
        <v>40</v>
      </c>
      <c r="N26" s="179">
        <v>58</v>
      </c>
      <c r="O26" s="181">
        <f t="shared" si="2"/>
        <v>0.689655172413793</v>
      </c>
      <c r="P26" s="182"/>
    </row>
    <row r="27" customHeight="1" spans="1:16">
      <c r="A27" s="166">
        <v>23</v>
      </c>
      <c r="B27" s="167">
        <v>2017014128</v>
      </c>
      <c r="C27" s="168" t="s">
        <v>43</v>
      </c>
      <c r="D27" s="169" t="s">
        <v>20</v>
      </c>
      <c r="E27" s="170" t="s">
        <v>21</v>
      </c>
      <c r="F27" s="171">
        <v>7</v>
      </c>
      <c r="G27" s="171">
        <v>62.5</v>
      </c>
      <c r="H27" s="171">
        <v>3.95</v>
      </c>
      <c r="I27" s="87">
        <f t="shared" si="0"/>
        <v>73.45</v>
      </c>
      <c r="J27" s="178">
        <v>23</v>
      </c>
      <c r="K27" s="179">
        <v>28</v>
      </c>
      <c r="L27" s="180">
        <f t="shared" si="1"/>
        <v>0.821428571428571</v>
      </c>
      <c r="M27" s="178">
        <f t="shared" si="3"/>
        <v>41</v>
      </c>
      <c r="N27" s="179">
        <v>58</v>
      </c>
      <c r="O27" s="181">
        <f t="shared" si="2"/>
        <v>0.706896551724138</v>
      </c>
      <c r="P27" s="169"/>
    </row>
    <row r="28" customHeight="1" spans="1:16">
      <c r="A28" s="166">
        <v>24</v>
      </c>
      <c r="B28" s="167">
        <v>2017014136</v>
      </c>
      <c r="C28" s="168" t="s">
        <v>44</v>
      </c>
      <c r="D28" s="169" t="s">
        <v>20</v>
      </c>
      <c r="E28" s="170" t="s">
        <v>21</v>
      </c>
      <c r="F28" s="171">
        <v>7</v>
      </c>
      <c r="G28" s="171">
        <v>61.12</v>
      </c>
      <c r="H28" s="171">
        <v>4.268</v>
      </c>
      <c r="I28" s="87">
        <f t="shared" si="0"/>
        <v>72.388</v>
      </c>
      <c r="J28" s="178">
        <v>24</v>
      </c>
      <c r="K28" s="179">
        <v>28</v>
      </c>
      <c r="L28" s="180">
        <f t="shared" si="1"/>
        <v>0.857142857142857</v>
      </c>
      <c r="M28" s="178">
        <f t="shared" si="3"/>
        <v>45</v>
      </c>
      <c r="N28" s="179">
        <v>58</v>
      </c>
      <c r="O28" s="181">
        <f t="shared" si="2"/>
        <v>0.775862068965517</v>
      </c>
      <c r="P28" s="182"/>
    </row>
    <row r="29" customHeight="1" spans="1:16">
      <c r="A29" s="166">
        <v>25</v>
      </c>
      <c r="B29" s="167">
        <v>2017014127</v>
      </c>
      <c r="C29" s="168" t="s">
        <v>45</v>
      </c>
      <c r="D29" s="169" t="s">
        <v>20</v>
      </c>
      <c r="E29" s="170" t="s">
        <v>21</v>
      </c>
      <c r="F29" s="171">
        <v>8.2</v>
      </c>
      <c r="G29" s="171">
        <v>58.6</v>
      </c>
      <c r="H29" s="171">
        <v>4.37</v>
      </c>
      <c r="I29" s="87">
        <f t="shared" si="0"/>
        <v>71.17</v>
      </c>
      <c r="J29" s="178">
        <v>25</v>
      </c>
      <c r="K29" s="179">
        <v>28</v>
      </c>
      <c r="L29" s="180">
        <f t="shared" si="1"/>
        <v>0.892857142857143</v>
      </c>
      <c r="M29" s="178">
        <f t="shared" si="3"/>
        <v>48</v>
      </c>
      <c r="N29" s="179">
        <v>58</v>
      </c>
      <c r="O29" s="181">
        <f t="shared" si="2"/>
        <v>0.827586206896552</v>
      </c>
      <c r="P29" s="169"/>
    </row>
    <row r="30" customHeight="1" spans="1:16">
      <c r="A30" s="166">
        <v>26</v>
      </c>
      <c r="B30" s="167">
        <v>2017014123</v>
      </c>
      <c r="C30" s="168" t="s">
        <v>46</v>
      </c>
      <c r="D30" s="169" t="s">
        <v>20</v>
      </c>
      <c r="E30" s="170" t="s">
        <v>21</v>
      </c>
      <c r="F30" s="171">
        <v>7</v>
      </c>
      <c r="G30" s="171">
        <v>58.939</v>
      </c>
      <c r="H30" s="171">
        <v>4.7</v>
      </c>
      <c r="I30" s="87">
        <f t="shared" si="0"/>
        <v>70.639</v>
      </c>
      <c r="J30" s="178">
        <v>26</v>
      </c>
      <c r="K30" s="179">
        <v>28</v>
      </c>
      <c r="L30" s="180">
        <f t="shared" si="1"/>
        <v>0.928571428571429</v>
      </c>
      <c r="M30" s="178">
        <f t="shared" si="3"/>
        <v>50</v>
      </c>
      <c r="N30" s="179">
        <v>58</v>
      </c>
      <c r="O30" s="181">
        <f t="shared" si="2"/>
        <v>0.862068965517241</v>
      </c>
      <c r="P30" s="169"/>
    </row>
    <row r="31" customHeight="1" spans="1:16">
      <c r="A31" s="166">
        <v>27</v>
      </c>
      <c r="B31" s="167">
        <v>2017014125</v>
      </c>
      <c r="C31" s="168" t="s">
        <v>47</v>
      </c>
      <c r="D31" s="169" t="s">
        <v>20</v>
      </c>
      <c r="E31" s="170" t="s">
        <v>21</v>
      </c>
      <c r="F31" s="171">
        <v>7</v>
      </c>
      <c r="G31" s="171">
        <v>58.944</v>
      </c>
      <c r="H31" s="171">
        <v>3.989</v>
      </c>
      <c r="I31" s="87">
        <f t="shared" si="0"/>
        <v>69.933</v>
      </c>
      <c r="J31" s="178">
        <v>27</v>
      </c>
      <c r="K31" s="179">
        <v>28</v>
      </c>
      <c r="L31" s="180">
        <f t="shared" si="1"/>
        <v>0.964285714285714</v>
      </c>
      <c r="M31" s="178">
        <f t="shared" si="3"/>
        <v>52</v>
      </c>
      <c r="N31" s="179">
        <v>58</v>
      </c>
      <c r="O31" s="181">
        <f t="shared" si="2"/>
        <v>0.896551724137931</v>
      </c>
      <c r="P31" s="169"/>
    </row>
    <row r="32" customHeight="1" spans="1:16">
      <c r="A32" s="166">
        <v>28</v>
      </c>
      <c r="B32" s="172">
        <v>2016011067</v>
      </c>
      <c r="C32" s="173" t="s">
        <v>48</v>
      </c>
      <c r="D32" s="169" t="s">
        <v>20</v>
      </c>
      <c r="E32" s="170" t="s">
        <v>21</v>
      </c>
      <c r="F32" s="174">
        <v>7</v>
      </c>
      <c r="G32" s="174">
        <v>52.04</v>
      </c>
      <c r="H32" s="174">
        <v>4.34</v>
      </c>
      <c r="I32" s="183">
        <v>63.68</v>
      </c>
      <c r="J32" s="178">
        <v>28</v>
      </c>
      <c r="K32" s="178">
        <v>28</v>
      </c>
      <c r="L32" s="180">
        <f t="shared" si="1"/>
        <v>1</v>
      </c>
      <c r="M32" s="178">
        <f t="shared" si="3"/>
        <v>57</v>
      </c>
      <c r="N32" s="184">
        <v>58</v>
      </c>
      <c r="O32" s="181">
        <f t="shared" si="2"/>
        <v>0.982758620689655</v>
      </c>
      <c r="P32" s="182"/>
    </row>
    <row r="33" customHeight="1" spans="1:16">
      <c r="A33" s="68"/>
      <c r="B33" s="69"/>
      <c r="C33" s="70"/>
      <c r="D33" s="113"/>
      <c r="E33" s="114"/>
      <c r="F33" s="73"/>
      <c r="G33" s="74"/>
      <c r="H33" s="74"/>
      <c r="I33" s="93"/>
      <c r="J33" s="94"/>
      <c r="K33" s="94"/>
      <c r="L33" s="94"/>
      <c r="M33" s="94"/>
      <c r="N33" s="95"/>
      <c r="O33" s="94"/>
      <c r="P33" s="96"/>
    </row>
    <row r="34" customHeight="1" spans="1:16">
      <c r="A34" s="115">
        <v>29</v>
      </c>
      <c r="B34" s="81">
        <v>2017014153</v>
      </c>
      <c r="C34" s="82" t="s">
        <v>49</v>
      </c>
      <c r="D34" s="81" t="s">
        <v>20</v>
      </c>
      <c r="E34" s="83" t="s">
        <v>50</v>
      </c>
      <c r="F34" s="84">
        <v>8</v>
      </c>
      <c r="G34" s="84">
        <v>78.21</v>
      </c>
      <c r="H34" s="84">
        <v>6.11</v>
      </c>
      <c r="I34" s="101">
        <v>92.32</v>
      </c>
      <c r="J34" s="82">
        <v>1</v>
      </c>
      <c r="K34" s="82">
        <v>30</v>
      </c>
      <c r="L34" s="123">
        <f>J34/K34</f>
        <v>0.0333333333333333</v>
      </c>
      <c r="M34" s="178">
        <f t="shared" ref="M34:M63" si="4">RANK(I34,$I$5:$I$63)</f>
        <v>1</v>
      </c>
      <c r="N34" s="82">
        <v>58</v>
      </c>
      <c r="O34" s="123">
        <f>IFERROR(M34/N34,"")</f>
        <v>0.0172413793103448</v>
      </c>
      <c r="P34" s="123"/>
    </row>
    <row r="35" customHeight="1" spans="1:16">
      <c r="A35" s="175">
        <v>30</v>
      </c>
      <c r="B35" s="167">
        <v>2017014148</v>
      </c>
      <c r="C35" s="168" t="s">
        <v>51</v>
      </c>
      <c r="D35" s="77" t="s">
        <v>20</v>
      </c>
      <c r="E35" s="176" t="s">
        <v>50</v>
      </c>
      <c r="F35" s="171">
        <v>9.1</v>
      </c>
      <c r="G35" s="171">
        <v>72.71</v>
      </c>
      <c r="H35" s="171">
        <v>4.7</v>
      </c>
      <c r="I35" s="87">
        <v>86.96</v>
      </c>
      <c r="J35" s="185">
        <v>2</v>
      </c>
      <c r="K35" s="185">
        <v>30</v>
      </c>
      <c r="L35" s="180">
        <f t="shared" ref="L35:L40" si="5">J35/K35</f>
        <v>0.0666666666666667</v>
      </c>
      <c r="M35" s="178">
        <f t="shared" si="4"/>
        <v>7</v>
      </c>
      <c r="N35" s="185">
        <v>58</v>
      </c>
      <c r="O35" s="180">
        <f t="shared" ref="O35:O63" si="6">IFERROR(M35/N35,"")</f>
        <v>0.120689655172414</v>
      </c>
      <c r="P35" s="186"/>
    </row>
    <row r="36" customHeight="1" spans="1:16">
      <c r="A36" s="175">
        <v>31</v>
      </c>
      <c r="B36" s="167">
        <v>2017014151</v>
      </c>
      <c r="C36" s="168" t="s">
        <v>52</v>
      </c>
      <c r="D36" s="77" t="s">
        <v>20</v>
      </c>
      <c r="E36" s="176" t="s">
        <v>50</v>
      </c>
      <c r="F36" s="171">
        <v>7.1</v>
      </c>
      <c r="G36" s="171">
        <v>73.85</v>
      </c>
      <c r="H36" s="171">
        <v>4.95</v>
      </c>
      <c r="I36" s="87">
        <v>85.91</v>
      </c>
      <c r="J36" s="185">
        <v>3</v>
      </c>
      <c r="K36" s="185">
        <v>30</v>
      </c>
      <c r="L36" s="180">
        <f t="shared" si="5"/>
        <v>0.1</v>
      </c>
      <c r="M36" s="178">
        <f t="shared" si="4"/>
        <v>10</v>
      </c>
      <c r="N36" s="185">
        <v>58</v>
      </c>
      <c r="O36" s="180">
        <f t="shared" si="6"/>
        <v>0.172413793103448</v>
      </c>
      <c r="P36" s="187"/>
    </row>
    <row r="37" customHeight="1" spans="1:16">
      <c r="A37" s="175">
        <v>32</v>
      </c>
      <c r="B37" s="167">
        <v>2017014145</v>
      </c>
      <c r="C37" s="168" t="s">
        <v>53</v>
      </c>
      <c r="D37" s="77" t="s">
        <v>20</v>
      </c>
      <c r="E37" s="176" t="s">
        <v>50</v>
      </c>
      <c r="F37" s="171">
        <v>8</v>
      </c>
      <c r="G37" s="171">
        <v>73.23</v>
      </c>
      <c r="H37" s="171">
        <v>4.44</v>
      </c>
      <c r="I37" s="87">
        <v>85.67</v>
      </c>
      <c r="J37" s="185">
        <v>4</v>
      </c>
      <c r="K37" s="185">
        <v>30</v>
      </c>
      <c r="L37" s="180">
        <f t="shared" si="5"/>
        <v>0.133333333333333</v>
      </c>
      <c r="M37" s="178">
        <f t="shared" si="4"/>
        <v>11</v>
      </c>
      <c r="N37" s="185">
        <v>58</v>
      </c>
      <c r="O37" s="180">
        <f t="shared" si="6"/>
        <v>0.189655172413793</v>
      </c>
      <c r="P37" s="186"/>
    </row>
    <row r="38" customHeight="1" spans="1:16">
      <c r="A38" s="175">
        <v>33</v>
      </c>
      <c r="B38" s="167">
        <v>2017014163</v>
      </c>
      <c r="C38" s="168" t="s">
        <v>54</v>
      </c>
      <c r="D38" s="77" t="s">
        <v>20</v>
      </c>
      <c r="E38" s="176" t="s">
        <v>50</v>
      </c>
      <c r="F38" s="171">
        <v>7</v>
      </c>
      <c r="G38" s="171">
        <v>72.42</v>
      </c>
      <c r="H38" s="171">
        <v>5.15</v>
      </c>
      <c r="I38" s="87">
        <v>84.57</v>
      </c>
      <c r="J38" s="185">
        <v>5</v>
      </c>
      <c r="K38" s="185">
        <v>30</v>
      </c>
      <c r="L38" s="180">
        <f t="shared" si="5"/>
        <v>0.166666666666667</v>
      </c>
      <c r="M38" s="178">
        <f t="shared" si="4"/>
        <v>13</v>
      </c>
      <c r="N38" s="185">
        <v>58</v>
      </c>
      <c r="O38" s="180">
        <f t="shared" si="6"/>
        <v>0.224137931034483</v>
      </c>
      <c r="P38" s="186"/>
    </row>
    <row r="39" customHeight="1" spans="1:16">
      <c r="A39" s="175">
        <v>34</v>
      </c>
      <c r="B39" s="167">
        <v>2017014169</v>
      </c>
      <c r="C39" s="177" t="s">
        <v>55</v>
      </c>
      <c r="D39" s="77" t="s">
        <v>20</v>
      </c>
      <c r="E39" s="176" t="s">
        <v>50</v>
      </c>
      <c r="F39" s="171">
        <v>8.1</v>
      </c>
      <c r="G39" s="171">
        <v>70.7</v>
      </c>
      <c r="H39" s="171">
        <v>4.6</v>
      </c>
      <c r="I39" s="87">
        <v>83.4</v>
      </c>
      <c r="J39" s="185">
        <v>6</v>
      </c>
      <c r="K39" s="185">
        <v>30</v>
      </c>
      <c r="L39" s="180">
        <f t="shared" si="5"/>
        <v>0.2</v>
      </c>
      <c r="M39" s="178">
        <f t="shared" si="4"/>
        <v>14</v>
      </c>
      <c r="N39" s="185">
        <v>58</v>
      </c>
      <c r="O39" s="180">
        <f t="shared" si="6"/>
        <v>0.241379310344828</v>
      </c>
      <c r="P39" s="186"/>
    </row>
    <row r="40" customHeight="1" spans="1:16">
      <c r="A40" s="175">
        <v>35</v>
      </c>
      <c r="B40" s="167">
        <v>2017014156</v>
      </c>
      <c r="C40" s="168" t="s">
        <v>56</v>
      </c>
      <c r="D40" s="77" t="s">
        <v>20</v>
      </c>
      <c r="E40" s="176" t="s">
        <v>50</v>
      </c>
      <c r="F40" s="171">
        <v>7.9</v>
      </c>
      <c r="G40" s="171">
        <v>69.97</v>
      </c>
      <c r="H40" s="171">
        <v>4.05</v>
      </c>
      <c r="I40" s="87">
        <v>81.92</v>
      </c>
      <c r="J40" s="185">
        <v>7</v>
      </c>
      <c r="K40" s="185">
        <v>30</v>
      </c>
      <c r="L40" s="180">
        <f t="shared" si="5"/>
        <v>0.233333333333333</v>
      </c>
      <c r="M40" s="178">
        <f t="shared" si="4"/>
        <v>16</v>
      </c>
      <c r="N40" s="185">
        <v>58</v>
      </c>
      <c r="O40" s="180">
        <f t="shared" si="6"/>
        <v>0.275862068965517</v>
      </c>
      <c r="P40" s="186"/>
    </row>
    <row r="41" customHeight="1" spans="1:16">
      <c r="A41" s="175">
        <v>36</v>
      </c>
      <c r="B41" s="167">
        <v>2017014162</v>
      </c>
      <c r="C41" s="168" t="s">
        <v>57</v>
      </c>
      <c r="D41" s="77" t="s">
        <v>20</v>
      </c>
      <c r="E41" s="176" t="s">
        <v>50</v>
      </c>
      <c r="F41" s="171">
        <v>9.1</v>
      </c>
      <c r="G41" s="171">
        <v>68.22</v>
      </c>
      <c r="H41" s="171">
        <v>4.31</v>
      </c>
      <c r="I41" s="87">
        <v>81.63</v>
      </c>
      <c r="J41" s="185">
        <v>8</v>
      </c>
      <c r="K41" s="185">
        <v>30</v>
      </c>
      <c r="L41" s="180">
        <f t="shared" ref="L41:L63" si="7">J41/K41</f>
        <v>0.266666666666667</v>
      </c>
      <c r="M41" s="178">
        <f t="shared" si="4"/>
        <v>19</v>
      </c>
      <c r="N41" s="185">
        <v>58</v>
      </c>
      <c r="O41" s="180">
        <f t="shared" si="6"/>
        <v>0.327586206896552</v>
      </c>
      <c r="P41" s="187"/>
    </row>
    <row r="42" customHeight="1" spans="1:16">
      <c r="A42" s="175">
        <v>37</v>
      </c>
      <c r="B42" s="167">
        <v>2017014141</v>
      </c>
      <c r="C42" s="168" t="s">
        <v>58</v>
      </c>
      <c r="D42" s="77" t="s">
        <v>20</v>
      </c>
      <c r="E42" s="176" t="s">
        <v>50</v>
      </c>
      <c r="F42" s="171">
        <v>7.4</v>
      </c>
      <c r="G42" s="171">
        <v>69.1</v>
      </c>
      <c r="H42" s="171">
        <v>4.29</v>
      </c>
      <c r="I42" s="87">
        <v>80.79</v>
      </c>
      <c r="J42" s="185">
        <v>9</v>
      </c>
      <c r="K42" s="185">
        <v>30</v>
      </c>
      <c r="L42" s="180">
        <f t="shared" si="7"/>
        <v>0.3</v>
      </c>
      <c r="M42" s="178">
        <f t="shared" si="4"/>
        <v>23</v>
      </c>
      <c r="N42" s="185">
        <v>58</v>
      </c>
      <c r="O42" s="180">
        <f t="shared" si="6"/>
        <v>0.396551724137931</v>
      </c>
      <c r="P42" s="187"/>
    </row>
    <row r="43" customHeight="1" spans="1:16">
      <c r="A43" s="175">
        <v>38</v>
      </c>
      <c r="B43" s="167">
        <v>2017014160</v>
      </c>
      <c r="C43" s="168" t="s">
        <v>59</v>
      </c>
      <c r="D43" s="77" t="s">
        <v>20</v>
      </c>
      <c r="E43" s="176" t="s">
        <v>50</v>
      </c>
      <c r="F43" s="171">
        <v>7</v>
      </c>
      <c r="G43" s="171">
        <v>68.59</v>
      </c>
      <c r="H43" s="171">
        <v>3.86</v>
      </c>
      <c r="I43" s="87">
        <v>79.45</v>
      </c>
      <c r="J43" s="185">
        <v>10</v>
      </c>
      <c r="K43" s="185">
        <v>30</v>
      </c>
      <c r="L43" s="180">
        <f t="shared" si="7"/>
        <v>0.333333333333333</v>
      </c>
      <c r="M43" s="178">
        <f t="shared" si="4"/>
        <v>25</v>
      </c>
      <c r="N43" s="185">
        <v>58</v>
      </c>
      <c r="O43" s="180">
        <f t="shared" si="6"/>
        <v>0.431034482758621</v>
      </c>
      <c r="P43" s="186"/>
    </row>
    <row r="44" customHeight="1" spans="1:16">
      <c r="A44" s="175">
        <v>39</v>
      </c>
      <c r="B44" s="167">
        <v>2017014152</v>
      </c>
      <c r="C44" s="168" t="s">
        <v>60</v>
      </c>
      <c r="D44" s="77" t="s">
        <v>20</v>
      </c>
      <c r="E44" s="176" t="s">
        <v>50</v>
      </c>
      <c r="F44" s="171">
        <v>7</v>
      </c>
      <c r="G44" s="171">
        <v>66.98</v>
      </c>
      <c r="H44" s="171">
        <v>4.02</v>
      </c>
      <c r="I44" s="87">
        <v>78</v>
      </c>
      <c r="J44" s="185">
        <v>11</v>
      </c>
      <c r="K44" s="185">
        <v>30</v>
      </c>
      <c r="L44" s="180">
        <f t="shared" si="7"/>
        <v>0.366666666666667</v>
      </c>
      <c r="M44" s="178">
        <f t="shared" si="4"/>
        <v>27</v>
      </c>
      <c r="N44" s="185">
        <v>58</v>
      </c>
      <c r="O44" s="180">
        <f t="shared" si="6"/>
        <v>0.46551724137931</v>
      </c>
      <c r="P44" s="186"/>
    </row>
    <row r="45" customHeight="1" spans="1:16">
      <c r="A45" s="175">
        <v>40</v>
      </c>
      <c r="B45" s="167">
        <v>2017014159</v>
      </c>
      <c r="C45" s="168" t="s">
        <v>61</v>
      </c>
      <c r="D45" s="77" t="s">
        <v>20</v>
      </c>
      <c r="E45" s="176" t="s">
        <v>50</v>
      </c>
      <c r="F45" s="171">
        <v>8</v>
      </c>
      <c r="G45" s="171">
        <v>65.65</v>
      </c>
      <c r="H45" s="171">
        <v>4.35</v>
      </c>
      <c r="I45" s="87">
        <v>78</v>
      </c>
      <c r="J45" s="185">
        <v>12</v>
      </c>
      <c r="K45" s="185">
        <v>30</v>
      </c>
      <c r="L45" s="180">
        <f t="shared" si="7"/>
        <v>0.4</v>
      </c>
      <c r="M45" s="178">
        <f t="shared" si="4"/>
        <v>27</v>
      </c>
      <c r="N45" s="185">
        <v>58</v>
      </c>
      <c r="O45" s="180">
        <f t="shared" si="6"/>
        <v>0.46551724137931</v>
      </c>
      <c r="P45" s="186"/>
    </row>
    <row r="46" customHeight="1" spans="1:16">
      <c r="A46" s="175">
        <v>41</v>
      </c>
      <c r="B46" s="167">
        <v>2017014165</v>
      </c>
      <c r="C46" s="168" t="s">
        <v>62</v>
      </c>
      <c r="D46" s="77" t="s">
        <v>20</v>
      </c>
      <c r="E46" s="176" t="s">
        <v>50</v>
      </c>
      <c r="F46" s="171">
        <v>7</v>
      </c>
      <c r="G46" s="171">
        <v>66.1</v>
      </c>
      <c r="H46" s="171">
        <v>4.46</v>
      </c>
      <c r="I46" s="87">
        <v>77.56</v>
      </c>
      <c r="J46" s="185">
        <v>13</v>
      </c>
      <c r="K46" s="185">
        <v>30</v>
      </c>
      <c r="L46" s="180">
        <f t="shared" si="7"/>
        <v>0.433333333333333</v>
      </c>
      <c r="M46" s="178">
        <f t="shared" si="4"/>
        <v>29</v>
      </c>
      <c r="N46" s="185">
        <v>58</v>
      </c>
      <c r="O46" s="180">
        <f t="shared" si="6"/>
        <v>0.5</v>
      </c>
      <c r="P46" s="187"/>
    </row>
    <row r="47" customHeight="1" spans="1:16">
      <c r="A47" s="175">
        <v>42</v>
      </c>
      <c r="B47" s="167">
        <v>2017014166</v>
      </c>
      <c r="C47" s="168" t="s">
        <v>63</v>
      </c>
      <c r="D47" s="77" t="s">
        <v>20</v>
      </c>
      <c r="E47" s="176" t="s">
        <v>50</v>
      </c>
      <c r="F47" s="171">
        <v>7</v>
      </c>
      <c r="G47" s="171">
        <v>64.24</v>
      </c>
      <c r="H47" s="171">
        <v>4.46</v>
      </c>
      <c r="I47" s="87">
        <v>75.7</v>
      </c>
      <c r="J47" s="185">
        <v>14</v>
      </c>
      <c r="K47" s="185">
        <v>30</v>
      </c>
      <c r="L47" s="180">
        <f t="shared" si="7"/>
        <v>0.466666666666667</v>
      </c>
      <c r="M47" s="178">
        <f t="shared" si="4"/>
        <v>32</v>
      </c>
      <c r="N47" s="185">
        <v>58</v>
      </c>
      <c r="O47" s="180">
        <f t="shared" si="6"/>
        <v>0.551724137931034</v>
      </c>
      <c r="P47" s="187"/>
    </row>
    <row r="48" customHeight="1" spans="1:16">
      <c r="A48" s="175">
        <v>43</v>
      </c>
      <c r="B48" s="167">
        <v>2017014157</v>
      </c>
      <c r="C48" s="168" t="s">
        <v>64</v>
      </c>
      <c r="D48" s="77" t="s">
        <v>20</v>
      </c>
      <c r="E48" s="176" t="s">
        <v>50</v>
      </c>
      <c r="F48" s="171">
        <v>7.1</v>
      </c>
      <c r="G48" s="171">
        <v>65.58</v>
      </c>
      <c r="H48" s="171">
        <v>2.99</v>
      </c>
      <c r="I48" s="87">
        <v>75.67</v>
      </c>
      <c r="J48" s="185">
        <v>15</v>
      </c>
      <c r="K48" s="185">
        <v>30</v>
      </c>
      <c r="L48" s="180">
        <f t="shared" si="7"/>
        <v>0.5</v>
      </c>
      <c r="M48" s="178">
        <f t="shared" si="4"/>
        <v>33</v>
      </c>
      <c r="N48" s="185">
        <v>58</v>
      </c>
      <c r="O48" s="180">
        <f t="shared" si="6"/>
        <v>0.568965517241379</v>
      </c>
      <c r="P48" s="187"/>
    </row>
    <row r="49" customHeight="1" spans="1:16">
      <c r="A49" s="175">
        <v>44</v>
      </c>
      <c r="B49" s="167">
        <v>2017014168</v>
      </c>
      <c r="C49" s="168" t="s">
        <v>65</v>
      </c>
      <c r="D49" s="77" t="s">
        <v>20</v>
      </c>
      <c r="E49" s="176" t="s">
        <v>50</v>
      </c>
      <c r="F49" s="171">
        <v>7</v>
      </c>
      <c r="G49" s="171">
        <v>64.64</v>
      </c>
      <c r="H49" s="171">
        <v>4.66</v>
      </c>
      <c r="I49" s="87">
        <v>75.3</v>
      </c>
      <c r="J49" s="185">
        <v>16</v>
      </c>
      <c r="K49" s="185">
        <v>30</v>
      </c>
      <c r="L49" s="180">
        <f t="shared" si="7"/>
        <v>0.533333333333333</v>
      </c>
      <c r="M49" s="178">
        <f t="shared" si="4"/>
        <v>34</v>
      </c>
      <c r="N49" s="185">
        <v>58</v>
      </c>
      <c r="O49" s="180">
        <f t="shared" si="6"/>
        <v>0.586206896551724</v>
      </c>
      <c r="P49" s="187"/>
    </row>
    <row r="50" customHeight="1" spans="1:16">
      <c r="A50" s="175">
        <v>45</v>
      </c>
      <c r="B50" s="167">
        <v>2017014167</v>
      </c>
      <c r="C50" s="168" t="s">
        <v>66</v>
      </c>
      <c r="D50" s="77" t="s">
        <v>20</v>
      </c>
      <c r="E50" s="176" t="s">
        <v>50</v>
      </c>
      <c r="F50" s="171">
        <v>7</v>
      </c>
      <c r="G50" s="171">
        <v>62.53</v>
      </c>
      <c r="H50" s="171">
        <v>4.55</v>
      </c>
      <c r="I50" s="87">
        <v>74.08</v>
      </c>
      <c r="J50" s="185">
        <v>17</v>
      </c>
      <c r="K50" s="185">
        <v>30</v>
      </c>
      <c r="L50" s="180">
        <f t="shared" si="7"/>
        <v>0.566666666666667</v>
      </c>
      <c r="M50" s="178">
        <f t="shared" si="4"/>
        <v>37</v>
      </c>
      <c r="N50" s="185">
        <v>58</v>
      </c>
      <c r="O50" s="180">
        <f t="shared" si="6"/>
        <v>0.637931034482759</v>
      </c>
      <c r="P50" s="186"/>
    </row>
    <row r="51" customHeight="1" spans="1:16">
      <c r="A51" s="175">
        <v>46</v>
      </c>
      <c r="B51" s="167">
        <v>2017014146</v>
      </c>
      <c r="C51" s="168" t="s">
        <v>67</v>
      </c>
      <c r="D51" s="77" t="s">
        <v>20</v>
      </c>
      <c r="E51" s="176" t="s">
        <v>50</v>
      </c>
      <c r="F51" s="171">
        <v>7</v>
      </c>
      <c r="G51" s="171">
        <v>63.08</v>
      </c>
      <c r="H51" s="171">
        <v>3.91</v>
      </c>
      <c r="I51" s="87">
        <v>73.99</v>
      </c>
      <c r="J51" s="185">
        <v>18</v>
      </c>
      <c r="K51" s="185">
        <v>30</v>
      </c>
      <c r="L51" s="180">
        <f t="shared" si="7"/>
        <v>0.6</v>
      </c>
      <c r="M51" s="178">
        <f t="shared" si="4"/>
        <v>38</v>
      </c>
      <c r="N51" s="185">
        <v>58</v>
      </c>
      <c r="O51" s="180">
        <f t="shared" si="6"/>
        <v>0.655172413793103</v>
      </c>
      <c r="P51" s="187"/>
    </row>
    <row r="52" customHeight="1" spans="1:16">
      <c r="A52" s="175">
        <v>47</v>
      </c>
      <c r="B52" s="167">
        <v>2017014158</v>
      </c>
      <c r="C52" s="168" t="s">
        <v>68</v>
      </c>
      <c r="D52" s="77" t="s">
        <v>20</v>
      </c>
      <c r="E52" s="176" t="s">
        <v>50</v>
      </c>
      <c r="F52" s="171">
        <v>7.1</v>
      </c>
      <c r="G52" s="171">
        <v>62.05</v>
      </c>
      <c r="H52" s="171">
        <v>4.26</v>
      </c>
      <c r="I52" s="87">
        <v>73.41</v>
      </c>
      <c r="J52" s="185">
        <v>19</v>
      </c>
      <c r="K52" s="185">
        <v>30</v>
      </c>
      <c r="L52" s="180">
        <f t="shared" si="7"/>
        <v>0.633333333333333</v>
      </c>
      <c r="M52" s="178">
        <f t="shared" si="4"/>
        <v>42</v>
      </c>
      <c r="N52" s="185">
        <v>58</v>
      </c>
      <c r="O52" s="180">
        <f t="shared" si="6"/>
        <v>0.724137931034483</v>
      </c>
      <c r="P52" s="164"/>
    </row>
    <row r="53" customHeight="1" spans="1:16">
      <c r="A53" s="175">
        <v>48</v>
      </c>
      <c r="B53" s="167">
        <v>2017014155</v>
      </c>
      <c r="C53" s="168" t="s">
        <v>69</v>
      </c>
      <c r="D53" s="77" t="s">
        <v>20</v>
      </c>
      <c r="E53" s="176" t="s">
        <v>50</v>
      </c>
      <c r="F53" s="171">
        <v>7.2</v>
      </c>
      <c r="G53" s="171">
        <v>60.63</v>
      </c>
      <c r="H53" s="171">
        <v>4.78</v>
      </c>
      <c r="I53" s="87">
        <v>72.61</v>
      </c>
      <c r="J53" s="185">
        <v>20</v>
      </c>
      <c r="K53" s="185">
        <v>30</v>
      </c>
      <c r="L53" s="180">
        <f t="shared" si="7"/>
        <v>0.666666666666667</v>
      </c>
      <c r="M53" s="178">
        <f t="shared" si="4"/>
        <v>43</v>
      </c>
      <c r="N53" s="185">
        <v>58</v>
      </c>
      <c r="O53" s="180">
        <f t="shared" si="6"/>
        <v>0.741379310344828</v>
      </c>
      <c r="P53" s="164"/>
    </row>
    <row r="54" customHeight="1" spans="1:16">
      <c r="A54" s="175">
        <v>49</v>
      </c>
      <c r="B54" s="167">
        <v>2017014154</v>
      </c>
      <c r="C54" s="168" t="s">
        <v>70</v>
      </c>
      <c r="D54" s="77" t="s">
        <v>20</v>
      </c>
      <c r="E54" s="176" t="s">
        <v>50</v>
      </c>
      <c r="F54" s="171">
        <v>7.1</v>
      </c>
      <c r="G54" s="171">
        <v>61.66</v>
      </c>
      <c r="H54" s="171">
        <v>3.7</v>
      </c>
      <c r="I54" s="87">
        <v>72.45</v>
      </c>
      <c r="J54" s="185">
        <v>21</v>
      </c>
      <c r="K54" s="185">
        <v>30</v>
      </c>
      <c r="L54" s="180">
        <f t="shared" si="7"/>
        <v>0.7</v>
      </c>
      <c r="M54" s="178">
        <f t="shared" si="4"/>
        <v>44</v>
      </c>
      <c r="N54" s="185">
        <v>58</v>
      </c>
      <c r="O54" s="180">
        <f t="shared" si="6"/>
        <v>0.758620689655172</v>
      </c>
      <c r="P54" s="164"/>
    </row>
    <row r="55" customHeight="1" spans="1:16">
      <c r="A55" s="175">
        <v>50</v>
      </c>
      <c r="B55" s="167">
        <v>2017014164</v>
      </c>
      <c r="C55" s="168" t="s">
        <v>71</v>
      </c>
      <c r="D55" s="77" t="s">
        <v>20</v>
      </c>
      <c r="E55" s="176" t="s">
        <v>50</v>
      </c>
      <c r="F55" s="171">
        <v>7</v>
      </c>
      <c r="G55" s="171">
        <v>60.5</v>
      </c>
      <c r="H55" s="171">
        <v>4.6</v>
      </c>
      <c r="I55" s="87">
        <v>72.1</v>
      </c>
      <c r="J55" s="185">
        <v>22</v>
      </c>
      <c r="K55" s="185">
        <v>30</v>
      </c>
      <c r="L55" s="180">
        <f t="shared" si="7"/>
        <v>0.733333333333333</v>
      </c>
      <c r="M55" s="178">
        <f t="shared" si="4"/>
        <v>46</v>
      </c>
      <c r="N55" s="185">
        <v>58</v>
      </c>
      <c r="O55" s="180">
        <f t="shared" si="6"/>
        <v>0.793103448275862</v>
      </c>
      <c r="P55" s="164"/>
    </row>
    <row r="56" customHeight="1" spans="1:16">
      <c r="A56" s="175">
        <v>51</v>
      </c>
      <c r="B56" s="167">
        <v>2017014149</v>
      </c>
      <c r="C56" s="168" t="s">
        <v>72</v>
      </c>
      <c r="D56" s="77" t="s">
        <v>20</v>
      </c>
      <c r="E56" s="176" t="s">
        <v>50</v>
      </c>
      <c r="F56" s="171">
        <v>8</v>
      </c>
      <c r="G56" s="171">
        <v>59</v>
      </c>
      <c r="H56" s="171">
        <v>4.2</v>
      </c>
      <c r="I56" s="87">
        <v>71.2</v>
      </c>
      <c r="J56" s="185">
        <v>23</v>
      </c>
      <c r="K56" s="185">
        <v>30</v>
      </c>
      <c r="L56" s="180">
        <f t="shared" si="7"/>
        <v>0.766666666666667</v>
      </c>
      <c r="M56" s="178">
        <f t="shared" si="4"/>
        <v>47</v>
      </c>
      <c r="N56" s="185">
        <v>58</v>
      </c>
      <c r="O56" s="180">
        <f t="shared" si="6"/>
        <v>0.810344827586207</v>
      </c>
      <c r="P56" s="188"/>
    </row>
    <row r="57" customHeight="1" spans="1:16">
      <c r="A57" s="175">
        <v>52</v>
      </c>
      <c r="B57" s="167">
        <v>2017014161</v>
      </c>
      <c r="C57" s="168" t="s">
        <v>73</v>
      </c>
      <c r="D57" s="77" t="s">
        <v>20</v>
      </c>
      <c r="E57" s="176" t="s">
        <v>50</v>
      </c>
      <c r="F57" s="171">
        <v>7</v>
      </c>
      <c r="G57" s="171">
        <v>59</v>
      </c>
      <c r="H57" s="171">
        <v>4.7</v>
      </c>
      <c r="I57" s="87">
        <v>70.7</v>
      </c>
      <c r="J57" s="185">
        <v>24</v>
      </c>
      <c r="K57" s="185">
        <v>30</v>
      </c>
      <c r="L57" s="180">
        <f t="shared" si="7"/>
        <v>0.8</v>
      </c>
      <c r="M57" s="178">
        <f t="shared" si="4"/>
        <v>49</v>
      </c>
      <c r="N57" s="185">
        <v>58</v>
      </c>
      <c r="O57" s="180">
        <f t="shared" si="6"/>
        <v>0.844827586206897</v>
      </c>
      <c r="P57" s="164"/>
    </row>
    <row r="58" customHeight="1" spans="1:16">
      <c r="A58" s="175">
        <v>53</v>
      </c>
      <c r="B58" s="167">
        <v>2017014143</v>
      </c>
      <c r="C58" s="168" t="s">
        <v>74</v>
      </c>
      <c r="D58" s="77" t="s">
        <v>20</v>
      </c>
      <c r="E58" s="176" t="s">
        <v>50</v>
      </c>
      <c r="F58" s="171">
        <v>7</v>
      </c>
      <c r="G58" s="171">
        <v>61.5</v>
      </c>
      <c r="H58" s="171">
        <v>1.83</v>
      </c>
      <c r="I58" s="87">
        <v>70.33</v>
      </c>
      <c r="J58" s="185">
        <v>25</v>
      </c>
      <c r="K58" s="185">
        <v>30</v>
      </c>
      <c r="L58" s="180">
        <f t="shared" si="7"/>
        <v>0.833333333333333</v>
      </c>
      <c r="M58" s="178">
        <f t="shared" si="4"/>
        <v>51</v>
      </c>
      <c r="N58" s="185">
        <v>58</v>
      </c>
      <c r="O58" s="180">
        <f t="shared" si="6"/>
        <v>0.879310344827586</v>
      </c>
      <c r="P58" s="188"/>
    </row>
    <row r="59" customHeight="1" spans="1:16">
      <c r="A59" s="175">
        <v>54</v>
      </c>
      <c r="B59" s="167">
        <v>2017014144</v>
      </c>
      <c r="C59" s="168" t="s">
        <v>75</v>
      </c>
      <c r="D59" s="77" t="s">
        <v>20</v>
      </c>
      <c r="E59" s="176" t="s">
        <v>50</v>
      </c>
      <c r="F59" s="171">
        <v>7</v>
      </c>
      <c r="G59" s="171">
        <v>60.3</v>
      </c>
      <c r="H59" s="171">
        <v>2</v>
      </c>
      <c r="I59" s="87">
        <v>69.3</v>
      </c>
      <c r="J59" s="185">
        <v>26</v>
      </c>
      <c r="K59" s="185">
        <v>30</v>
      </c>
      <c r="L59" s="180">
        <f t="shared" si="7"/>
        <v>0.866666666666667</v>
      </c>
      <c r="M59" s="178">
        <f t="shared" si="4"/>
        <v>53</v>
      </c>
      <c r="N59" s="185">
        <v>58</v>
      </c>
      <c r="O59" s="180">
        <f t="shared" si="6"/>
        <v>0.913793103448276</v>
      </c>
      <c r="P59" s="164"/>
    </row>
    <row r="60" customHeight="1" spans="1:16">
      <c r="A60" s="175">
        <v>55</v>
      </c>
      <c r="B60" s="167">
        <v>2016013898</v>
      </c>
      <c r="C60" s="168" t="s">
        <v>76</v>
      </c>
      <c r="D60" s="77" t="s">
        <v>20</v>
      </c>
      <c r="E60" s="176" t="s">
        <v>50</v>
      </c>
      <c r="F60" s="171">
        <v>7.2</v>
      </c>
      <c r="G60" s="171">
        <v>56.25</v>
      </c>
      <c r="H60" s="171">
        <v>5</v>
      </c>
      <c r="I60" s="87">
        <v>69.05</v>
      </c>
      <c r="J60" s="185">
        <v>27</v>
      </c>
      <c r="K60" s="185">
        <v>30</v>
      </c>
      <c r="L60" s="180">
        <f t="shared" si="7"/>
        <v>0.9</v>
      </c>
      <c r="M60" s="178">
        <f t="shared" si="4"/>
        <v>54</v>
      </c>
      <c r="N60" s="185">
        <v>58</v>
      </c>
      <c r="O60" s="180">
        <f t="shared" si="6"/>
        <v>0.931034482758621</v>
      </c>
      <c r="P60" s="164"/>
    </row>
    <row r="61" customHeight="1" spans="1:16">
      <c r="A61" s="175">
        <v>56</v>
      </c>
      <c r="B61" s="167">
        <v>2017014150</v>
      </c>
      <c r="C61" s="168" t="s">
        <v>77</v>
      </c>
      <c r="D61" s="77" t="s">
        <v>20</v>
      </c>
      <c r="E61" s="176" t="s">
        <v>50</v>
      </c>
      <c r="F61" s="171">
        <v>7</v>
      </c>
      <c r="G61" s="171">
        <v>60.02</v>
      </c>
      <c r="H61" s="171">
        <v>1.8</v>
      </c>
      <c r="I61" s="87">
        <v>68.82</v>
      </c>
      <c r="J61" s="185">
        <v>28</v>
      </c>
      <c r="K61" s="185">
        <v>30</v>
      </c>
      <c r="L61" s="180">
        <f t="shared" si="7"/>
        <v>0.933333333333333</v>
      </c>
      <c r="M61" s="178">
        <f t="shared" si="4"/>
        <v>55</v>
      </c>
      <c r="N61" s="185">
        <v>58</v>
      </c>
      <c r="O61" s="180">
        <f t="shared" si="6"/>
        <v>0.948275862068966</v>
      </c>
      <c r="P61" s="188"/>
    </row>
    <row r="62" customHeight="1" spans="1:16">
      <c r="A62" s="175">
        <v>57</v>
      </c>
      <c r="B62" s="167">
        <v>2017014142</v>
      </c>
      <c r="C62" s="168" t="s">
        <v>78</v>
      </c>
      <c r="D62" s="77" t="s">
        <v>20</v>
      </c>
      <c r="E62" s="176" t="s">
        <v>50</v>
      </c>
      <c r="F62" s="171">
        <v>7.2</v>
      </c>
      <c r="G62" s="171">
        <v>53.5</v>
      </c>
      <c r="H62" s="171">
        <v>4.1</v>
      </c>
      <c r="I62" s="87">
        <v>64.8</v>
      </c>
      <c r="J62" s="185">
        <v>29</v>
      </c>
      <c r="K62" s="185">
        <v>30</v>
      </c>
      <c r="L62" s="180">
        <f t="shared" si="7"/>
        <v>0.966666666666667</v>
      </c>
      <c r="M62" s="178">
        <f t="shared" si="4"/>
        <v>56</v>
      </c>
      <c r="N62" s="185">
        <v>58</v>
      </c>
      <c r="O62" s="180">
        <f t="shared" si="6"/>
        <v>0.96551724137931</v>
      </c>
      <c r="P62" s="164"/>
    </row>
    <row r="63" customHeight="1" spans="1:16">
      <c r="A63" s="175">
        <v>58</v>
      </c>
      <c r="B63" s="167">
        <v>2017014147</v>
      </c>
      <c r="C63" s="168" t="s">
        <v>79</v>
      </c>
      <c r="D63" s="77" t="s">
        <v>20</v>
      </c>
      <c r="E63" s="176" t="s">
        <v>50</v>
      </c>
      <c r="F63" s="171">
        <v>7</v>
      </c>
      <c r="G63" s="171">
        <v>53.5</v>
      </c>
      <c r="H63" s="171">
        <v>2</v>
      </c>
      <c r="I63" s="87">
        <v>62.5</v>
      </c>
      <c r="J63" s="185">
        <v>30</v>
      </c>
      <c r="K63" s="185">
        <v>30</v>
      </c>
      <c r="L63" s="180">
        <f t="shared" si="7"/>
        <v>1</v>
      </c>
      <c r="M63" s="178">
        <f t="shared" si="4"/>
        <v>58</v>
      </c>
      <c r="N63" s="185">
        <v>58</v>
      </c>
      <c r="O63" s="180">
        <f t="shared" si="6"/>
        <v>1</v>
      </c>
      <c r="P63" s="164"/>
    </row>
  </sheetData>
  <mergeCells count="3">
    <mergeCell ref="A1:P1"/>
    <mergeCell ref="A2:P2"/>
    <mergeCell ref="A3:P3"/>
  </mergeCells>
  <conditionalFormatting sqref="B1:B2 B4 B64:B65531">
    <cfRule type="duplicateValues" dxfId="0" priority="108" stopIfTrue="1"/>
  </conditionalFormatting>
  <dataValidations count="1">
    <dataValidation allowBlank="1" showInputMessage="1" showErrorMessage="1" prompt="请输入专业简称+班级，如“计算机1802”" sqref="E1:E33 E64:E65536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/>
  <headerFooter alignWithMargins="0">
    <oddFooter>&amp;C&amp;"仿宋,常规"第&amp;"Times New Roman,常规" &amp;P &amp;"仿宋,常规"页，共&amp;"Times New Roman,常规" &amp;N &amp;"仿宋,常规"页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6"/>
  <sheetViews>
    <sheetView zoomScale="85" zoomScaleNormal="85" workbookViewId="0">
      <selection activeCell="J39" sqref="J39:O39"/>
    </sheetView>
  </sheetViews>
  <sheetFormatPr defaultColWidth="8.95" defaultRowHeight="17.45" customHeight="1"/>
  <cols>
    <col min="1" max="1" width="7.45833333333333" style="52" customWidth="1"/>
    <col min="2" max="2" width="12.4666666666667" style="52" customWidth="1"/>
    <col min="3" max="3" width="10.7583333333333" style="52" customWidth="1"/>
    <col min="4" max="4" width="8.525" style="52" customWidth="1"/>
    <col min="5" max="5" width="12.575" style="52" customWidth="1"/>
    <col min="6" max="9" width="6.5" style="53" customWidth="1"/>
    <col min="10" max="10" width="10.7583333333333" style="52" customWidth="1"/>
    <col min="11" max="11" width="6.5" style="52" customWidth="1"/>
    <col min="12" max="12" width="9.48333333333333" style="52" customWidth="1"/>
    <col min="13" max="13" width="10.8666666666667" style="52" customWidth="1"/>
    <col min="14" max="15" width="6.5" style="52" customWidth="1"/>
    <col min="16" max="16" width="8.525" style="52" customWidth="1"/>
    <col min="17" max="16384" width="8.95" style="52"/>
  </cols>
  <sheetData>
    <row r="1" customHeight="1" spans="1:16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ht="43.5" customHeight="1" spans="1:16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30.75" customHeight="1" spans="1:16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="51" customFormat="1" ht="37.5" customHeight="1" spans="1:16">
      <c r="A4" s="57" t="s">
        <v>3</v>
      </c>
      <c r="B4" s="58" t="s">
        <v>4</v>
      </c>
      <c r="C4" s="59" t="s">
        <v>5</v>
      </c>
      <c r="D4" s="59" t="s">
        <v>6</v>
      </c>
      <c r="E4" s="60" t="s">
        <v>7</v>
      </c>
      <c r="F4" s="61" t="s">
        <v>8</v>
      </c>
      <c r="G4" s="62" t="s">
        <v>9</v>
      </c>
      <c r="H4" s="62" t="s">
        <v>10</v>
      </c>
      <c r="I4" s="85" t="s">
        <v>11</v>
      </c>
      <c r="J4" s="58" t="s">
        <v>12</v>
      </c>
      <c r="K4" s="59" t="s">
        <v>13</v>
      </c>
      <c r="L4" s="60" t="s">
        <v>14</v>
      </c>
      <c r="M4" s="58" t="s">
        <v>15</v>
      </c>
      <c r="N4" s="59" t="s">
        <v>16</v>
      </c>
      <c r="O4" s="152" t="s">
        <v>17</v>
      </c>
      <c r="P4" s="153" t="s">
        <v>18</v>
      </c>
    </row>
    <row r="5" customHeight="1" spans="1:16">
      <c r="A5" s="63">
        <v>1</v>
      </c>
      <c r="B5" s="64">
        <v>2018014137</v>
      </c>
      <c r="C5" s="38" t="s">
        <v>80</v>
      </c>
      <c r="D5" s="37" t="s">
        <v>81</v>
      </c>
      <c r="E5" s="138" t="s">
        <v>82</v>
      </c>
      <c r="F5" s="66">
        <v>9.5</v>
      </c>
      <c r="G5" s="67">
        <v>76.39</v>
      </c>
      <c r="H5" s="67">
        <v>7.01</v>
      </c>
      <c r="I5" s="154">
        <f t="shared" ref="I5:I36" si="0">F5+G5+H5</f>
        <v>92.9</v>
      </c>
      <c r="J5" s="88">
        <f>RANK(I5,$I$5:$I$36)</f>
        <v>1</v>
      </c>
      <c r="K5" s="89">
        <v>32</v>
      </c>
      <c r="L5" s="90">
        <f t="shared" ref="L5:L36" si="1">IFERROR(J5/K5,"")</f>
        <v>0.03125</v>
      </c>
      <c r="M5" s="88">
        <f>RANK(I5,$I$5:$I$66)</f>
        <v>1</v>
      </c>
      <c r="N5" s="89">
        <v>61</v>
      </c>
      <c r="O5" s="102">
        <f>IFERROR(M5/N5,"")</f>
        <v>0.0163934426229508</v>
      </c>
      <c r="P5" s="155"/>
    </row>
    <row r="6" customHeight="1" spans="1:16">
      <c r="A6" s="63">
        <v>2</v>
      </c>
      <c r="B6" s="64">
        <v>2018014159</v>
      </c>
      <c r="C6" s="38" t="s">
        <v>83</v>
      </c>
      <c r="D6" s="37" t="s">
        <v>81</v>
      </c>
      <c r="E6" s="138" t="s">
        <v>82</v>
      </c>
      <c r="F6" s="66">
        <v>8.94</v>
      </c>
      <c r="G6" s="67">
        <v>69.14</v>
      </c>
      <c r="H6" s="67">
        <v>7.25</v>
      </c>
      <c r="I6" s="156">
        <f t="shared" si="0"/>
        <v>85.33</v>
      </c>
      <c r="J6" s="88">
        <f>RANK(I6,$I$5:$I$36)</f>
        <v>2</v>
      </c>
      <c r="K6" s="89">
        <v>32</v>
      </c>
      <c r="L6" s="90">
        <f t="shared" si="1"/>
        <v>0.0625</v>
      </c>
      <c r="M6" s="88">
        <f>RANK(I6,$I$5:$I$66)</f>
        <v>5</v>
      </c>
      <c r="N6" s="89">
        <v>61</v>
      </c>
      <c r="O6" s="99">
        <f t="shared" ref="O6:O36" si="2">IFERROR(M6/N6,"")</f>
        <v>0.0819672131147541</v>
      </c>
      <c r="P6" s="157"/>
    </row>
    <row r="7" customHeight="1" spans="1:16">
      <c r="A7" s="63">
        <v>3</v>
      </c>
      <c r="B7" s="64">
        <v>2018014157</v>
      </c>
      <c r="C7" s="38" t="s">
        <v>84</v>
      </c>
      <c r="D7" s="37" t="s">
        <v>81</v>
      </c>
      <c r="E7" s="138" t="s">
        <v>82</v>
      </c>
      <c r="F7" s="66">
        <v>7.9</v>
      </c>
      <c r="G7" s="67">
        <v>70.73</v>
      </c>
      <c r="H7" s="67">
        <v>4.37</v>
      </c>
      <c r="I7" s="156">
        <f t="shared" si="0"/>
        <v>83</v>
      </c>
      <c r="J7" s="88">
        <f>RANK(I7,$I$5:$I$36)</f>
        <v>3</v>
      </c>
      <c r="K7" s="89">
        <v>32</v>
      </c>
      <c r="L7" s="90">
        <f t="shared" si="1"/>
        <v>0.09375</v>
      </c>
      <c r="M7" s="88">
        <f t="shared" ref="M7:M36" si="3">RANK(I7,$I$5:$I$66)</f>
        <v>9</v>
      </c>
      <c r="N7" s="89">
        <v>61</v>
      </c>
      <c r="O7" s="99">
        <f t="shared" si="2"/>
        <v>0.147540983606557</v>
      </c>
      <c r="P7" s="157"/>
    </row>
    <row r="8" customHeight="1" spans="1:16">
      <c r="A8" s="63">
        <v>4</v>
      </c>
      <c r="B8" s="64">
        <v>2018014154</v>
      </c>
      <c r="C8" s="38" t="s">
        <v>85</v>
      </c>
      <c r="D8" s="37" t="s">
        <v>81</v>
      </c>
      <c r="E8" s="138" t="s">
        <v>82</v>
      </c>
      <c r="F8" s="66">
        <v>8.1</v>
      </c>
      <c r="G8" s="67">
        <v>67.45</v>
      </c>
      <c r="H8" s="67">
        <v>6.49</v>
      </c>
      <c r="I8" s="156">
        <f t="shared" si="0"/>
        <v>82.04</v>
      </c>
      <c r="J8" s="88">
        <f>RANK(I8,$I$5:$I$36)</f>
        <v>4</v>
      </c>
      <c r="K8" s="89">
        <v>32</v>
      </c>
      <c r="L8" s="90">
        <f t="shared" si="1"/>
        <v>0.125</v>
      </c>
      <c r="M8" s="88">
        <f t="shared" si="3"/>
        <v>10</v>
      </c>
      <c r="N8" s="89">
        <v>61</v>
      </c>
      <c r="O8" s="99">
        <f t="shared" si="2"/>
        <v>0.163934426229508</v>
      </c>
      <c r="P8" s="157"/>
    </row>
    <row r="9" customHeight="1" spans="1:16">
      <c r="A9" s="63">
        <v>5</v>
      </c>
      <c r="B9" s="64">
        <v>2018014140</v>
      </c>
      <c r="C9" s="38" t="s">
        <v>86</v>
      </c>
      <c r="D9" s="37" t="s">
        <v>81</v>
      </c>
      <c r="E9" s="138" t="s">
        <v>82</v>
      </c>
      <c r="F9" s="66">
        <v>8</v>
      </c>
      <c r="G9" s="67">
        <v>68.4</v>
      </c>
      <c r="H9" s="67">
        <v>4.23</v>
      </c>
      <c r="I9" s="156">
        <f t="shared" si="0"/>
        <v>80.63</v>
      </c>
      <c r="J9" s="88">
        <f>RANK(I9,$I$5:$I$36)</f>
        <v>5</v>
      </c>
      <c r="K9" s="89">
        <v>32</v>
      </c>
      <c r="L9" s="90">
        <f t="shared" si="1"/>
        <v>0.15625</v>
      </c>
      <c r="M9" s="88">
        <f t="shared" si="3"/>
        <v>12</v>
      </c>
      <c r="N9" s="89">
        <v>61</v>
      </c>
      <c r="O9" s="99">
        <f t="shared" si="2"/>
        <v>0.19672131147541</v>
      </c>
      <c r="P9" s="157"/>
    </row>
    <row r="10" customHeight="1" spans="1:16">
      <c r="A10" s="63">
        <v>6</v>
      </c>
      <c r="B10" s="64">
        <v>2018014152</v>
      </c>
      <c r="C10" s="38" t="s">
        <v>87</v>
      </c>
      <c r="D10" s="37" t="s">
        <v>81</v>
      </c>
      <c r="E10" s="138" t="s">
        <v>82</v>
      </c>
      <c r="F10" s="66">
        <v>8.4</v>
      </c>
      <c r="G10" s="67">
        <v>66.45</v>
      </c>
      <c r="H10" s="67">
        <v>5.63</v>
      </c>
      <c r="I10" s="156">
        <f t="shared" si="0"/>
        <v>80.48</v>
      </c>
      <c r="J10" s="88">
        <f>RANK(I10,$I$5:$I$36)</f>
        <v>6</v>
      </c>
      <c r="K10" s="89">
        <v>32</v>
      </c>
      <c r="L10" s="90">
        <f t="shared" si="1"/>
        <v>0.1875</v>
      </c>
      <c r="M10" s="88">
        <f t="shared" si="3"/>
        <v>13</v>
      </c>
      <c r="N10" s="89">
        <v>61</v>
      </c>
      <c r="O10" s="99">
        <f t="shared" si="2"/>
        <v>0.213114754098361</v>
      </c>
      <c r="P10" s="157"/>
    </row>
    <row r="11" customHeight="1" spans="1:16">
      <c r="A11" s="63">
        <v>7</v>
      </c>
      <c r="B11" s="64">
        <v>2018014144</v>
      </c>
      <c r="C11" s="38" t="s">
        <v>88</v>
      </c>
      <c r="D11" s="37" t="s">
        <v>81</v>
      </c>
      <c r="E11" s="138" t="s">
        <v>82</v>
      </c>
      <c r="F11" s="66">
        <v>8.2</v>
      </c>
      <c r="G11" s="67">
        <v>66.2</v>
      </c>
      <c r="H11" s="67">
        <v>4.7</v>
      </c>
      <c r="I11" s="156">
        <f t="shared" si="0"/>
        <v>79.1</v>
      </c>
      <c r="J11" s="88">
        <f>RANK(I11,$I$5:$I$36)</f>
        <v>7</v>
      </c>
      <c r="K11" s="89">
        <v>32</v>
      </c>
      <c r="L11" s="90">
        <f t="shared" si="1"/>
        <v>0.21875</v>
      </c>
      <c r="M11" s="88">
        <f t="shared" si="3"/>
        <v>15</v>
      </c>
      <c r="N11" s="89">
        <v>61</v>
      </c>
      <c r="O11" s="99">
        <f t="shared" si="2"/>
        <v>0.245901639344262</v>
      </c>
      <c r="P11" s="157"/>
    </row>
    <row r="12" customHeight="1" spans="1:16">
      <c r="A12" s="63">
        <v>8</v>
      </c>
      <c r="B12" s="64">
        <v>2017014175</v>
      </c>
      <c r="C12" s="38" t="s">
        <v>89</v>
      </c>
      <c r="D12" s="37" t="s">
        <v>81</v>
      </c>
      <c r="E12" s="138" t="s">
        <v>90</v>
      </c>
      <c r="F12" s="66">
        <v>7.2</v>
      </c>
      <c r="G12" s="67">
        <v>66.4</v>
      </c>
      <c r="H12" s="67">
        <v>4.53</v>
      </c>
      <c r="I12" s="156">
        <f t="shared" si="0"/>
        <v>78.13</v>
      </c>
      <c r="J12" s="88">
        <f>RANK(I12,$I$5:$I$36)</f>
        <v>8</v>
      </c>
      <c r="K12" s="89">
        <v>32</v>
      </c>
      <c r="L12" s="90">
        <f t="shared" si="1"/>
        <v>0.25</v>
      </c>
      <c r="M12" s="88">
        <f t="shared" si="3"/>
        <v>16</v>
      </c>
      <c r="N12" s="89">
        <v>61</v>
      </c>
      <c r="O12" s="99">
        <f t="shared" si="2"/>
        <v>0.262295081967213</v>
      </c>
      <c r="P12" s="157"/>
    </row>
    <row r="13" ht="17.25" customHeight="1" spans="1:16">
      <c r="A13" s="63">
        <v>9</v>
      </c>
      <c r="B13" s="64">
        <v>2018014155</v>
      </c>
      <c r="C13" s="38" t="s">
        <v>91</v>
      </c>
      <c r="D13" s="37" t="s">
        <v>81</v>
      </c>
      <c r="E13" s="138" t="s">
        <v>82</v>
      </c>
      <c r="F13" s="66">
        <v>7.8</v>
      </c>
      <c r="G13" s="67">
        <v>65.222</v>
      </c>
      <c r="H13" s="67">
        <v>4.399</v>
      </c>
      <c r="I13" s="156">
        <f t="shared" si="0"/>
        <v>77.421</v>
      </c>
      <c r="J13" s="88">
        <f>RANK(I13,$I$5:$I$36)</f>
        <v>9</v>
      </c>
      <c r="K13" s="89">
        <v>32</v>
      </c>
      <c r="L13" s="90">
        <f t="shared" si="1"/>
        <v>0.28125</v>
      </c>
      <c r="M13" s="88">
        <f t="shared" si="3"/>
        <v>18</v>
      </c>
      <c r="N13" s="89">
        <v>61</v>
      </c>
      <c r="O13" s="99">
        <f t="shared" si="2"/>
        <v>0.295081967213115</v>
      </c>
      <c r="P13" s="157"/>
    </row>
    <row r="14" customHeight="1" spans="1:16">
      <c r="A14" s="63">
        <v>10</v>
      </c>
      <c r="B14" s="64">
        <v>2018014142</v>
      </c>
      <c r="C14" s="38" t="s">
        <v>92</v>
      </c>
      <c r="D14" s="37" t="s">
        <v>81</v>
      </c>
      <c r="E14" s="138" t="s">
        <v>82</v>
      </c>
      <c r="F14" s="66">
        <v>7.4</v>
      </c>
      <c r="G14" s="67">
        <v>65</v>
      </c>
      <c r="H14" s="67">
        <v>4.75</v>
      </c>
      <c r="I14" s="156">
        <f t="shared" si="0"/>
        <v>77.15</v>
      </c>
      <c r="J14" s="88">
        <f>RANK(I14,$I$5:$I$36)</f>
        <v>10</v>
      </c>
      <c r="K14" s="89">
        <v>32</v>
      </c>
      <c r="L14" s="90">
        <f t="shared" si="1"/>
        <v>0.3125</v>
      </c>
      <c r="M14" s="88">
        <f t="shared" si="3"/>
        <v>19</v>
      </c>
      <c r="N14" s="89">
        <v>61</v>
      </c>
      <c r="O14" s="99">
        <f t="shared" si="2"/>
        <v>0.311475409836066</v>
      </c>
      <c r="P14" s="157"/>
    </row>
    <row r="15" customHeight="1" spans="1:16">
      <c r="A15" s="63">
        <v>11</v>
      </c>
      <c r="B15" s="64">
        <v>2018014136</v>
      </c>
      <c r="C15" s="38" t="s">
        <v>93</v>
      </c>
      <c r="D15" s="37" t="s">
        <v>81</v>
      </c>
      <c r="E15" s="138" t="s">
        <v>82</v>
      </c>
      <c r="F15" s="66">
        <v>7.6</v>
      </c>
      <c r="G15" s="67">
        <v>64.35</v>
      </c>
      <c r="H15" s="67">
        <v>4.4</v>
      </c>
      <c r="I15" s="156">
        <f t="shared" si="0"/>
        <v>76.35</v>
      </c>
      <c r="J15" s="88">
        <f>RANK(I15,$I$5:$I$36)</f>
        <v>11</v>
      </c>
      <c r="K15" s="89">
        <v>32</v>
      </c>
      <c r="L15" s="90">
        <f t="shared" si="1"/>
        <v>0.34375</v>
      </c>
      <c r="M15" s="88">
        <f t="shared" si="3"/>
        <v>20</v>
      </c>
      <c r="N15" s="89">
        <v>61</v>
      </c>
      <c r="O15" s="99">
        <f t="shared" si="2"/>
        <v>0.327868852459016</v>
      </c>
      <c r="P15" s="157"/>
    </row>
    <row r="16" ht="17.25" customHeight="1" spans="1:16">
      <c r="A16" s="63">
        <v>12</v>
      </c>
      <c r="B16" s="64">
        <v>2018014133</v>
      </c>
      <c r="C16" s="38" t="s">
        <v>94</v>
      </c>
      <c r="D16" s="37" t="s">
        <v>81</v>
      </c>
      <c r="E16" s="138" t="s">
        <v>82</v>
      </c>
      <c r="F16" s="66">
        <v>7.6</v>
      </c>
      <c r="G16" s="67">
        <v>63.14</v>
      </c>
      <c r="H16" s="67">
        <v>3.8</v>
      </c>
      <c r="I16" s="156">
        <f t="shared" si="0"/>
        <v>74.54</v>
      </c>
      <c r="J16" s="88">
        <f>RANK(I16,$I$5:$I$36)</f>
        <v>12</v>
      </c>
      <c r="K16" s="89">
        <v>32</v>
      </c>
      <c r="L16" s="90">
        <f t="shared" si="1"/>
        <v>0.375</v>
      </c>
      <c r="M16" s="88">
        <f t="shared" si="3"/>
        <v>23</v>
      </c>
      <c r="N16" s="89">
        <v>61</v>
      </c>
      <c r="O16" s="99">
        <f t="shared" si="2"/>
        <v>0.377049180327869</v>
      </c>
      <c r="P16" s="157"/>
    </row>
    <row r="17" customHeight="1" spans="1:16">
      <c r="A17" s="63">
        <v>13</v>
      </c>
      <c r="B17" s="64">
        <v>2018014158</v>
      </c>
      <c r="C17" s="38" t="s">
        <v>95</v>
      </c>
      <c r="D17" s="37" t="s">
        <v>81</v>
      </c>
      <c r="E17" s="138" t="s">
        <v>82</v>
      </c>
      <c r="F17" s="66">
        <v>8</v>
      </c>
      <c r="G17" s="67">
        <v>61.92</v>
      </c>
      <c r="H17" s="67">
        <v>4.342</v>
      </c>
      <c r="I17" s="156">
        <f t="shared" si="0"/>
        <v>74.262</v>
      </c>
      <c r="J17" s="88">
        <f>RANK(I17,$I$5:$I$36)</f>
        <v>13</v>
      </c>
      <c r="K17" s="89">
        <v>32</v>
      </c>
      <c r="L17" s="90">
        <f t="shared" si="1"/>
        <v>0.40625</v>
      </c>
      <c r="M17" s="88">
        <f t="shared" si="3"/>
        <v>24</v>
      </c>
      <c r="N17" s="89">
        <v>61</v>
      </c>
      <c r="O17" s="99">
        <f t="shared" si="2"/>
        <v>0.39344262295082</v>
      </c>
      <c r="P17" s="157"/>
    </row>
    <row r="18" customHeight="1" spans="1:16">
      <c r="A18" s="63">
        <v>14</v>
      </c>
      <c r="B18" s="139">
        <v>2018014151</v>
      </c>
      <c r="C18" s="38" t="s">
        <v>96</v>
      </c>
      <c r="D18" s="37" t="s">
        <v>81</v>
      </c>
      <c r="E18" s="138" t="s">
        <v>82</v>
      </c>
      <c r="F18" s="140">
        <v>8.1</v>
      </c>
      <c r="G18" s="67">
        <v>61.55</v>
      </c>
      <c r="H18" s="67">
        <v>4.55</v>
      </c>
      <c r="I18" s="156">
        <f t="shared" si="0"/>
        <v>74.2</v>
      </c>
      <c r="J18" s="88">
        <f>RANK(I18,$I$5:$I$36)</f>
        <v>14</v>
      </c>
      <c r="K18" s="89">
        <v>32</v>
      </c>
      <c r="L18" s="90">
        <f t="shared" si="1"/>
        <v>0.4375</v>
      </c>
      <c r="M18" s="88">
        <f t="shared" si="3"/>
        <v>25</v>
      </c>
      <c r="N18" s="89">
        <v>61</v>
      </c>
      <c r="O18" s="99">
        <f t="shared" si="2"/>
        <v>0.409836065573771</v>
      </c>
      <c r="P18" s="157"/>
    </row>
    <row r="19" customHeight="1" spans="1:16">
      <c r="A19" s="63">
        <v>15</v>
      </c>
      <c r="B19" s="64">
        <v>2018014135</v>
      </c>
      <c r="C19" s="38" t="s">
        <v>97</v>
      </c>
      <c r="D19" s="37" t="s">
        <v>81</v>
      </c>
      <c r="E19" s="138" t="s">
        <v>82</v>
      </c>
      <c r="F19" s="66">
        <v>8</v>
      </c>
      <c r="G19" s="67">
        <v>61.75</v>
      </c>
      <c r="H19" s="67">
        <v>4.418</v>
      </c>
      <c r="I19" s="156">
        <f t="shared" si="0"/>
        <v>74.168</v>
      </c>
      <c r="J19" s="88">
        <f>RANK(I19,$I$5:$I$36)</f>
        <v>15</v>
      </c>
      <c r="K19" s="89">
        <v>32</v>
      </c>
      <c r="L19" s="90">
        <f t="shared" si="1"/>
        <v>0.46875</v>
      </c>
      <c r="M19" s="88">
        <f t="shared" si="3"/>
        <v>27</v>
      </c>
      <c r="N19" s="89">
        <v>61</v>
      </c>
      <c r="O19" s="99">
        <f t="shared" si="2"/>
        <v>0.442622950819672</v>
      </c>
      <c r="P19" s="157"/>
    </row>
    <row r="20" customHeight="1" spans="1:16">
      <c r="A20" s="63">
        <v>16</v>
      </c>
      <c r="B20" s="64">
        <v>2018014156</v>
      </c>
      <c r="C20" s="38" t="s">
        <v>98</v>
      </c>
      <c r="D20" s="37" t="s">
        <v>81</v>
      </c>
      <c r="E20" s="138" t="s">
        <v>82</v>
      </c>
      <c r="F20" s="66">
        <v>7.7</v>
      </c>
      <c r="G20" s="67">
        <v>59.37</v>
      </c>
      <c r="H20" s="67">
        <v>6.09</v>
      </c>
      <c r="I20" s="156">
        <f t="shared" si="0"/>
        <v>73.16</v>
      </c>
      <c r="J20" s="88">
        <f>RANK(I20,$I$5:$I$36)</f>
        <v>16</v>
      </c>
      <c r="K20" s="89">
        <v>32</v>
      </c>
      <c r="L20" s="90">
        <f t="shared" si="1"/>
        <v>0.5</v>
      </c>
      <c r="M20" s="88">
        <f t="shared" si="3"/>
        <v>30</v>
      </c>
      <c r="N20" s="89">
        <v>61</v>
      </c>
      <c r="O20" s="99">
        <f t="shared" si="2"/>
        <v>0.491803278688525</v>
      </c>
      <c r="P20" s="157"/>
    </row>
    <row r="21" customHeight="1" spans="1:16">
      <c r="A21" s="63">
        <v>17</v>
      </c>
      <c r="B21" s="64">
        <v>2017010825</v>
      </c>
      <c r="C21" s="38" t="s">
        <v>99</v>
      </c>
      <c r="D21" s="37" t="s">
        <v>81</v>
      </c>
      <c r="E21" s="138" t="s">
        <v>82</v>
      </c>
      <c r="F21" s="66">
        <v>8.1</v>
      </c>
      <c r="G21" s="67">
        <v>59.9</v>
      </c>
      <c r="H21" s="67">
        <v>4.97</v>
      </c>
      <c r="I21" s="156">
        <f t="shared" si="0"/>
        <v>72.97</v>
      </c>
      <c r="J21" s="88">
        <f>RANK(I21,$I$5:$I$36)</f>
        <v>17</v>
      </c>
      <c r="K21" s="89">
        <v>32</v>
      </c>
      <c r="L21" s="90">
        <f t="shared" si="1"/>
        <v>0.53125</v>
      </c>
      <c r="M21" s="88">
        <f t="shared" si="3"/>
        <v>31</v>
      </c>
      <c r="N21" s="89">
        <v>61</v>
      </c>
      <c r="O21" s="99">
        <f t="shared" si="2"/>
        <v>0.508196721311475</v>
      </c>
      <c r="P21" s="157"/>
    </row>
    <row r="22" customHeight="1" spans="1:16">
      <c r="A22" s="63">
        <v>18</v>
      </c>
      <c r="B22" s="64">
        <v>2018014153</v>
      </c>
      <c r="C22" s="38" t="s">
        <v>100</v>
      </c>
      <c r="D22" s="37" t="s">
        <v>81</v>
      </c>
      <c r="E22" s="138" t="s">
        <v>82</v>
      </c>
      <c r="F22" s="67">
        <v>8.1</v>
      </c>
      <c r="G22" s="67">
        <v>58.57</v>
      </c>
      <c r="H22" s="67">
        <v>5.96</v>
      </c>
      <c r="I22" s="156">
        <f t="shared" si="0"/>
        <v>72.63</v>
      </c>
      <c r="J22" s="88">
        <f>RANK(I22,$I$5:$I$36)</f>
        <v>18</v>
      </c>
      <c r="K22" s="89">
        <v>32</v>
      </c>
      <c r="L22" s="90">
        <f t="shared" si="1"/>
        <v>0.5625</v>
      </c>
      <c r="M22" s="88">
        <f t="shared" si="3"/>
        <v>32</v>
      </c>
      <c r="N22" s="89">
        <v>61</v>
      </c>
      <c r="O22" s="99">
        <f t="shared" si="2"/>
        <v>0.524590163934426</v>
      </c>
      <c r="P22" s="157"/>
    </row>
    <row r="23" customHeight="1" spans="1:16">
      <c r="A23" s="63">
        <v>19</v>
      </c>
      <c r="B23" s="64">
        <v>2018014150</v>
      </c>
      <c r="C23" s="38" t="s">
        <v>101</v>
      </c>
      <c r="D23" s="37" t="s">
        <v>81</v>
      </c>
      <c r="E23" s="138" t="s">
        <v>82</v>
      </c>
      <c r="F23" s="67">
        <v>8.6</v>
      </c>
      <c r="G23" s="67">
        <v>57.51</v>
      </c>
      <c r="H23" s="67">
        <v>4.93</v>
      </c>
      <c r="I23" s="156">
        <f t="shared" si="0"/>
        <v>71.04</v>
      </c>
      <c r="J23" s="88">
        <f>RANK(I23,$I$5:$I$36)</f>
        <v>19</v>
      </c>
      <c r="K23" s="89">
        <v>32</v>
      </c>
      <c r="L23" s="90">
        <f t="shared" si="1"/>
        <v>0.59375</v>
      </c>
      <c r="M23" s="88">
        <f t="shared" si="3"/>
        <v>37</v>
      </c>
      <c r="N23" s="89">
        <v>61</v>
      </c>
      <c r="O23" s="99">
        <f t="shared" si="2"/>
        <v>0.60655737704918</v>
      </c>
      <c r="P23" s="157"/>
    </row>
    <row r="24" customHeight="1" spans="1:16">
      <c r="A24" s="63">
        <v>20</v>
      </c>
      <c r="B24" s="64">
        <v>2018014141</v>
      </c>
      <c r="C24" s="38" t="s">
        <v>102</v>
      </c>
      <c r="D24" s="37" t="s">
        <v>81</v>
      </c>
      <c r="E24" s="138" t="s">
        <v>82</v>
      </c>
      <c r="F24" s="67">
        <v>8.1</v>
      </c>
      <c r="G24" s="67">
        <v>58.43</v>
      </c>
      <c r="H24" s="67">
        <v>4.3</v>
      </c>
      <c r="I24" s="156">
        <f t="shared" si="0"/>
        <v>70.83</v>
      </c>
      <c r="J24" s="88">
        <f>RANK(I24,$I$5:$I$36)</f>
        <v>20</v>
      </c>
      <c r="K24" s="89">
        <v>32</v>
      </c>
      <c r="L24" s="90">
        <f t="shared" si="1"/>
        <v>0.625</v>
      </c>
      <c r="M24" s="88">
        <f t="shared" si="3"/>
        <v>38</v>
      </c>
      <c r="N24" s="89">
        <v>61</v>
      </c>
      <c r="O24" s="99">
        <f t="shared" si="2"/>
        <v>0.622950819672131</v>
      </c>
      <c r="P24" s="157"/>
    </row>
    <row r="25" customHeight="1" spans="1:16">
      <c r="A25" s="63">
        <v>21</v>
      </c>
      <c r="B25" s="64">
        <v>2018014130</v>
      </c>
      <c r="C25" s="38" t="s">
        <v>103</v>
      </c>
      <c r="D25" s="37" t="s">
        <v>81</v>
      </c>
      <c r="E25" s="138" t="s">
        <v>82</v>
      </c>
      <c r="F25" s="67">
        <v>7.3</v>
      </c>
      <c r="G25" s="67">
        <v>58.38</v>
      </c>
      <c r="H25" s="67">
        <v>4.4</v>
      </c>
      <c r="I25" s="156">
        <f t="shared" si="0"/>
        <v>70.08</v>
      </c>
      <c r="J25" s="88">
        <f>RANK(I25,$I$5:$I$36)</f>
        <v>21</v>
      </c>
      <c r="K25" s="89">
        <v>32</v>
      </c>
      <c r="L25" s="90">
        <f t="shared" si="1"/>
        <v>0.65625</v>
      </c>
      <c r="M25" s="88">
        <f t="shared" si="3"/>
        <v>40</v>
      </c>
      <c r="N25" s="89">
        <v>61</v>
      </c>
      <c r="O25" s="99">
        <f t="shared" si="2"/>
        <v>0.655737704918033</v>
      </c>
      <c r="P25" s="157"/>
    </row>
    <row r="26" customHeight="1" spans="1:16">
      <c r="A26" s="63">
        <v>22</v>
      </c>
      <c r="B26" s="64">
        <v>2018014132</v>
      </c>
      <c r="C26" s="38" t="s">
        <v>104</v>
      </c>
      <c r="D26" s="37" t="s">
        <v>81</v>
      </c>
      <c r="E26" s="138" t="s">
        <v>82</v>
      </c>
      <c r="F26" s="67">
        <v>7</v>
      </c>
      <c r="G26" s="67">
        <v>58.3</v>
      </c>
      <c r="H26" s="67">
        <v>4.2</v>
      </c>
      <c r="I26" s="156">
        <f t="shared" si="0"/>
        <v>69.5</v>
      </c>
      <c r="J26" s="88">
        <f>RANK(I26,$I$5:$I$36)</f>
        <v>22</v>
      </c>
      <c r="K26" s="89">
        <v>32</v>
      </c>
      <c r="L26" s="90">
        <f t="shared" si="1"/>
        <v>0.6875</v>
      </c>
      <c r="M26" s="88">
        <f t="shared" si="3"/>
        <v>41</v>
      </c>
      <c r="N26" s="89">
        <v>61</v>
      </c>
      <c r="O26" s="99">
        <f t="shared" si="2"/>
        <v>0.672131147540984</v>
      </c>
      <c r="P26" s="157"/>
    </row>
    <row r="27" customHeight="1" spans="1:16">
      <c r="A27" s="63">
        <v>23</v>
      </c>
      <c r="B27" s="64">
        <v>2018014129</v>
      </c>
      <c r="C27" s="38" t="s">
        <v>105</v>
      </c>
      <c r="D27" s="37" t="s">
        <v>81</v>
      </c>
      <c r="E27" s="138" t="s">
        <v>82</v>
      </c>
      <c r="F27" s="67">
        <v>7.8</v>
      </c>
      <c r="G27" s="67">
        <v>57.19</v>
      </c>
      <c r="H27" s="67">
        <v>4.26</v>
      </c>
      <c r="I27" s="156">
        <f t="shared" si="0"/>
        <v>69.25</v>
      </c>
      <c r="J27" s="88">
        <f>RANK(I27,$I$5:$I$36)</f>
        <v>23</v>
      </c>
      <c r="K27" s="89">
        <v>32</v>
      </c>
      <c r="L27" s="90">
        <f t="shared" si="1"/>
        <v>0.71875</v>
      </c>
      <c r="M27" s="88">
        <f t="shared" si="3"/>
        <v>43</v>
      </c>
      <c r="N27" s="89">
        <v>61</v>
      </c>
      <c r="O27" s="99">
        <f t="shared" si="2"/>
        <v>0.704918032786885</v>
      </c>
      <c r="P27" s="157"/>
    </row>
    <row r="28" customHeight="1" spans="1:16">
      <c r="A28" s="63">
        <v>24</v>
      </c>
      <c r="B28" s="64">
        <v>2018014149</v>
      </c>
      <c r="C28" s="38" t="s">
        <v>106</v>
      </c>
      <c r="D28" s="37" t="s">
        <v>81</v>
      </c>
      <c r="E28" s="138" t="s">
        <v>82</v>
      </c>
      <c r="F28" s="67">
        <v>8.1</v>
      </c>
      <c r="G28" s="67">
        <v>56.1</v>
      </c>
      <c r="H28" s="67">
        <v>4.98</v>
      </c>
      <c r="I28" s="156">
        <f t="shared" si="0"/>
        <v>69.18</v>
      </c>
      <c r="J28" s="88">
        <f>RANK(I28,$I$5:$I$36)</f>
        <v>24</v>
      </c>
      <c r="K28" s="89">
        <v>32</v>
      </c>
      <c r="L28" s="90">
        <f t="shared" si="1"/>
        <v>0.75</v>
      </c>
      <c r="M28" s="88">
        <f t="shared" si="3"/>
        <v>44</v>
      </c>
      <c r="N28" s="89">
        <v>61</v>
      </c>
      <c r="O28" s="99">
        <f t="shared" si="2"/>
        <v>0.721311475409836</v>
      </c>
      <c r="P28" s="157"/>
    </row>
    <row r="29" customHeight="1" spans="1:16">
      <c r="A29" s="63">
        <v>25</v>
      </c>
      <c r="B29" s="64">
        <v>2018014145</v>
      </c>
      <c r="C29" s="38" t="s">
        <v>107</v>
      </c>
      <c r="D29" s="37" t="s">
        <v>81</v>
      </c>
      <c r="E29" s="138" t="s">
        <v>82</v>
      </c>
      <c r="F29" s="67">
        <v>8</v>
      </c>
      <c r="G29" s="67">
        <v>56.44</v>
      </c>
      <c r="H29" s="67">
        <v>4.42</v>
      </c>
      <c r="I29" s="156">
        <f t="shared" si="0"/>
        <v>68.86</v>
      </c>
      <c r="J29" s="88">
        <f>RANK(I29,$I$5:$I$36)</f>
        <v>25</v>
      </c>
      <c r="K29" s="89">
        <v>32</v>
      </c>
      <c r="L29" s="90">
        <f t="shared" si="1"/>
        <v>0.78125</v>
      </c>
      <c r="M29" s="88">
        <f t="shared" si="3"/>
        <v>45</v>
      </c>
      <c r="N29" s="89">
        <v>61</v>
      </c>
      <c r="O29" s="99">
        <f t="shared" si="2"/>
        <v>0.737704918032787</v>
      </c>
      <c r="P29" s="157"/>
    </row>
    <row r="30" customHeight="1" spans="1:16">
      <c r="A30" s="63">
        <v>26</v>
      </c>
      <c r="B30" s="64">
        <v>2018014138</v>
      </c>
      <c r="C30" s="38" t="s">
        <v>108</v>
      </c>
      <c r="D30" s="37" t="s">
        <v>81</v>
      </c>
      <c r="E30" s="138" t="s">
        <v>82</v>
      </c>
      <c r="F30" s="67">
        <v>8.1</v>
      </c>
      <c r="G30" s="67">
        <v>55.93</v>
      </c>
      <c r="H30" s="67">
        <v>4.573</v>
      </c>
      <c r="I30" s="156">
        <f t="shared" si="0"/>
        <v>68.603</v>
      </c>
      <c r="J30" s="88">
        <f>RANK(I30,$I$5:$I$36)</f>
        <v>26</v>
      </c>
      <c r="K30" s="89">
        <v>32</v>
      </c>
      <c r="L30" s="90">
        <f t="shared" si="1"/>
        <v>0.8125</v>
      </c>
      <c r="M30" s="88">
        <f t="shared" si="3"/>
        <v>46</v>
      </c>
      <c r="N30" s="89">
        <v>61</v>
      </c>
      <c r="O30" s="99">
        <f t="shared" si="2"/>
        <v>0.754098360655738</v>
      </c>
      <c r="P30" s="157"/>
    </row>
    <row r="31" customHeight="1" spans="1:16">
      <c r="A31" s="63">
        <v>27</v>
      </c>
      <c r="B31" s="141">
        <v>2018014143</v>
      </c>
      <c r="C31" s="142" t="s">
        <v>109</v>
      </c>
      <c r="D31" s="37" t="s">
        <v>81</v>
      </c>
      <c r="E31" s="143" t="s">
        <v>82</v>
      </c>
      <c r="F31" s="144">
        <v>7.2</v>
      </c>
      <c r="G31" s="144">
        <v>56</v>
      </c>
      <c r="H31" s="144">
        <v>4.316</v>
      </c>
      <c r="I31" s="156">
        <f t="shared" si="0"/>
        <v>67.516</v>
      </c>
      <c r="J31" s="88">
        <f>RANK(I31,$I$5:$I$36)</f>
        <v>27</v>
      </c>
      <c r="K31" s="89">
        <v>32</v>
      </c>
      <c r="L31" s="90">
        <f t="shared" si="1"/>
        <v>0.84375</v>
      </c>
      <c r="M31" s="88">
        <f t="shared" si="3"/>
        <v>49</v>
      </c>
      <c r="N31" s="89">
        <v>61</v>
      </c>
      <c r="O31" s="99">
        <f t="shared" si="2"/>
        <v>0.80327868852459</v>
      </c>
      <c r="P31" s="157"/>
    </row>
    <row r="32" customHeight="1" spans="1:16">
      <c r="A32" s="63">
        <v>28</v>
      </c>
      <c r="B32" s="64">
        <v>2018014134</v>
      </c>
      <c r="C32" s="38" t="s">
        <v>110</v>
      </c>
      <c r="D32" s="37" t="s">
        <v>81</v>
      </c>
      <c r="E32" s="138" t="s">
        <v>82</v>
      </c>
      <c r="F32" s="67" t="s">
        <v>111</v>
      </c>
      <c r="G32" s="67" t="s">
        <v>112</v>
      </c>
      <c r="H32" s="67" t="s">
        <v>113</v>
      </c>
      <c r="I32" s="156">
        <f t="shared" si="0"/>
        <v>66.29</v>
      </c>
      <c r="J32" s="88">
        <f>RANK(I32,$I$5:$I$36)</f>
        <v>28</v>
      </c>
      <c r="K32" s="89">
        <v>32</v>
      </c>
      <c r="L32" s="90">
        <f t="shared" si="1"/>
        <v>0.875</v>
      </c>
      <c r="M32" s="88">
        <f t="shared" si="3"/>
        <v>53</v>
      </c>
      <c r="N32" s="89">
        <v>61</v>
      </c>
      <c r="O32" s="99">
        <f t="shared" si="2"/>
        <v>0.868852459016393</v>
      </c>
      <c r="P32" s="157"/>
    </row>
    <row r="33" customHeight="1" spans="1:16">
      <c r="A33" s="63">
        <v>29</v>
      </c>
      <c r="B33" s="64">
        <v>2018014147</v>
      </c>
      <c r="C33" s="38" t="s">
        <v>114</v>
      </c>
      <c r="D33" s="37" t="s">
        <v>81</v>
      </c>
      <c r="E33" s="138" t="s">
        <v>82</v>
      </c>
      <c r="F33" s="67">
        <v>7.1</v>
      </c>
      <c r="G33" s="67">
        <v>54.5</v>
      </c>
      <c r="H33" s="67">
        <v>4.57</v>
      </c>
      <c r="I33" s="156">
        <f t="shared" si="0"/>
        <v>66.17</v>
      </c>
      <c r="J33" s="88">
        <f>RANK(I33,$I$5:$I$36)</f>
        <v>29</v>
      </c>
      <c r="K33" s="89">
        <v>32</v>
      </c>
      <c r="L33" s="90">
        <f t="shared" si="1"/>
        <v>0.90625</v>
      </c>
      <c r="M33" s="88">
        <f t="shared" si="3"/>
        <v>54</v>
      </c>
      <c r="N33" s="89">
        <v>61</v>
      </c>
      <c r="O33" s="99">
        <f t="shared" si="2"/>
        <v>0.885245901639344</v>
      </c>
      <c r="P33" s="157"/>
    </row>
    <row r="34" customHeight="1" spans="1:16">
      <c r="A34" s="63">
        <v>30</v>
      </c>
      <c r="B34" s="64">
        <v>2018014146</v>
      </c>
      <c r="C34" s="38" t="s">
        <v>115</v>
      </c>
      <c r="D34" s="37" t="s">
        <v>81</v>
      </c>
      <c r="E34" s="138" t="s">
        <v>82</v>
      </c>
      <c r="F34" s="67">
        <v>8.1</v>
      </c>
      <c r="G34" s="67">
        <v>53.1</v>
      </c>
      <c r="H34" s="67">
        <v>4.35</v>
      </c>
      <c r="I34" s="156">
        <f t="shared" si="0"/>
        <v>65.55</v>
      </c>
      <c r="J34" s="88">
        <f>RANK(I34,$I$5:$I$36)</f>
        <v>30</v>
      </c>
      <c r="K34" s="89">
        <v>32</v>
      </c>
      <c r="L34" s="90">
        <f t="shared" si="1"/>
        <v>0.9375</v>
      </c>
      <c r="M34" s="88">
        <f t="shared" si="3"/>
        <v>55</v>
      </c>
      <c r="N34" s="89">
        <v>61</v>
      </c>
      <c r="O34" s="99">
        <f t="shared" si="2"/>
        <v>0.901639344262295</v>
      </c>
      <c r="P34" s="157"/>
    </row>
    <row r="35" customHeight="1" spans="1:16">
      <c r="A35" s="63">
        <v>31</v>
      </c>
      <c r="B35" s="64">
        <v>2018014131</v>
      </c>
      <c r="C35" s="38" t="s">
        <v>116</v>
      </c>
      <c r="D35" s="37" t="s">
        <v>81</v>
      </c>
      <c r="E35" s="138" t="s">
        <v>117</v>
      </c>
      <c r="F35" s="67">
        <v>7.1</v>
      </c>
      <c r="G35" s="67">
        <v>51.76</v>
      </c>
      <c r="H35" s="67">
        <v>4.42</v>
      </c>
      <c r="I35" s="158">
        <f t="shared" si="0"/>
        <v>63.28</v>
      </c>
      <c r="J35" s="88">
        <f>RANK(I35,$I$5:$I$36)</f>
        <v>31</v>
      </c>
      <c r="K35" s="89">
        <v>32</v>
      </c>
      <c r="L35" s="90">
        <f t="shared" si="1"/>
        <v>0.96875</v>
      </c>
      <c r="M35" s="88">
        <f t="shared" si="3"/>
        <v>57</v>
      </c>
      <c r="N35" s="89">
        <v>61</v>
      </c>
      <c r="O35" s="99">
        <f t="shared" si="2"/>
        <v>0.934426229508197</v>
      </c>
      <c r="P35" s="157"/>
    </row>
    <row r="36" customHeight="1" spans="1:16">
      <c r="A36" s="63">
        <v>32</v>
      </c>
      <c r="B36" s="64">
        <v>2018014148</v>
      </c>
      <c r="C36" s="38" t="s">
        <v>118</v>
      </c>
      <c r="D36" s="37" t="s">
        <v>81</v>
      </c>
      <c r="E36" s="138" t="s">
        <v>82</v>
      </c>
      <c r="F36" s="67">
        <v>7</v>
      </c>
      <c r="G36" s="67">
        <v>50.9</v>
      </c>
      <c r="H36" s="67">
        <v>4.16</v>
      </c>
      <c r="I36" s="156">
        <f t="shared" si="0"/>
        <v>62.06</v>
      </c>
      <c r="J36" s="88">
        <f>RANK(I36,$I$5:$I$36)</f>
        <v>32</v>
      </c>
      <c r="K36" s="89">
        <v>32</v>
      </c>
      <c r="L36" s="90">
        <f t="shared" si="1"/>
        <v>1</v>
      </c>
      <c r="M36" s="88">
        <f t="shared" si="3"/>
        <v>59</v>
      </c>
      <c r="N36" s="89">
        <v>61</v>
      </c>
      <c r="O36" s="99">
        <f t="shared" si="2"/>
        <v>0.967213114754098</v>
      </c>
      <c r="P36" s="159"/>
    </row>
    <row r="37" customHeight="1" spans="1:16">
      <c r="A37" s="68"/>
      <c r="B37" s="69"/>
      <c r="C37" s="70"/>
      <c r="D37" s="71"/>
      <c r="E37" s="72"/>
      <c r="F37" s="73"/>
      <c r="G37" s="74"/>
      <c r="H37" s="74"/>
      <c r="I37" s="93"/>
      <c r="J37" s="94"/>
      <c r="K37" s="94"/>
      <c r="L37" s="94"/>
      <c r="M37" s="94"/>
      <c r="N37" s="95"/>
      <c r="O37" s="99"/>
      <c r="P37" s="159"/>
    </row>
    <row r="38" customHeight="1" spans="1:16">
      <c r="A38" s="63">
        <v>33</v>
      </c>
      <c r="B38" s="76">
        <v>2018014190</v>
      </c>
      <c r="C38" s="40" t="s">
        <v>119</v>
      </c>
      <c r="D38" s="37" t="s">
        <v>81</v>
      </c>
      <c r="E38" s="145" t="s">
        <v>120</v>
      </c>
      <c r="F38" s="67">
        <v>8.4</v>
      </c>
      <c r="G38" s="67">
        <v>74.67</v>
      </c>
      <c r="H38" s="79">
        <v>5.84</v>
      </c>
      <c r="I38" s="156">
        <f t="shared" ref="I38:I66" si="4">F38+G38+H38</f>
        <v>88.91</v>
      </c>
      <c r="J38" s="88">
        <f t="shared" ref="J38:J66" si="5">RANK(I38,$I$38:$I$66)</f>
        <v>1</v>
      </c>
      <c r="K38" s="160">
        <v>29</v>
      </c>
      <c r="L38" s="161">
        <f>IFERROR(J38/K38,"")</f>
        <v>0.0344827586206897</v>
      </c>
      <c r="M38" s="88">
        <f t="shared" ref="M38:M66" si="6">RANK(I38,$I$5:$I$66)</f>
        <v>2</v>
      </c>
      <c r="N38" s="89">
        <v>61</v>
      </c>
      <c r="O38" s="99">
        <f>IFERROR(M38/N38,"")</f>
        <v>0.0327868852459016</v>
      </c>
      <c r="P38" s="159"/>
    </row>
    <row r="39" customHeight="1" spans="1:16">
      <c r="A39" s="115">
        <v>34</v>
      </c>
      <c r="B39" s="146">
        <v>2018014184</v>
      </c>
      <c r="C39" s="147" t="s">
        <v>121</v>
      </c>
      <c r="D39" s="148" t="s">
        <v>81</v>
      </c>
      <c r="E39" s="149" t="s">
        <v>120</v>
      </c>
      <c r="F39" s="84">
        <v>8.1</v>
      </c>
      <c r="G39" s="150">
        <v>75.13</v>
      </c>
      <c r="H39" s="150">
        <v>4.68</v>
      </c>
      <c r="I39" s="154">
        <f t="shared" si="4"/>
        <v>87.91</v>
      </c>
      <c r="J39" s="146">
        <f t="shared" si="5"/>
        <v>2</v>
      </c>
      <c r="K39" s="148">
        <v>29</v>
      </c>
      <c r="L39" s="162">
        <f>IFERROR(J39/K39,"")</f>
        <v>0.0689655172413793</v>
      </c>
      <c r="M39" s="88">
        <f t="shared" si="6"/>
        <v>3</v>
      </c>
      <c r="N39" s="163">
        <v>61</v>
      </c>
      <c r="O39" s="123">
        <f>IFERROR(M39/N39,"")</f>
        <v>0.0491803278688525</v>
      </c>
      <c r="P39" s="164"/>
    </row>
    <row r="40" customHeight="1" spans="1:16">
      <c r="A40" s="63">
        <v>35</v>
      </c>
      <c r="B40" s="151">
        <v>2018014180</v>
      </c>
      <c r="C40" s="40" t="s">
        <v>122</v>
      </c>
      <c r="D40" s="37" t="s">
        <v>81</v>
      </c>
      <c r="E40" s="145" t="s">
        <v>120</v>
      </c>
      <c r="F40" s="67">
        <v>8</v>
      </c>
      <c r="G40" s="67">
        <v>74.95</v>
      </c>
      <c r="H40" s="79">
        <v>4.38</v>
      </c>
      <c r="I40" s="156">
        <f t="shared" si="4"/>
        <v>87.33</v>
      </c>
      <c r="J40" s="88">
        <f t="shared" si="5"/>
        <v>3</v>
      </c>
      <c r="K40" s="160">
        <v>29</v>
      </c>
      <c r="L40" s="161">
        <f t="shared" ref="L40:L66" si="7">IFERROR(J40/K40,"")</f>
        <v>0.103448275862069</v>
      </c>
      <c r="M40" s="88">
        <f t="shared" si="6"/>
        <v>4</v>
      </c>
      <c r="N40" s="89">
        <v>61</v>
      </c>
      <c r="O40" s="99">
        <f t="shared" ref="O40:O66" si="8">IFERROR(M40/N40,"")</f>
        <v>0.0655737704918033</v>
      </c>
      <c r="P40" s="164"/>
    </row>
    <row r="41" customHeight="1" spans="1:16">
      <c r="A41" s="63">
        <v>36</v>
      </c>
      <c r="B41" s="76">
        <v>2018014167</v>
      </c>
      <c r="C41" s="40" t="s">
        <v>123</v>
      </c>
      <c r="D41" s="37" t="s">
        <v>81</v>
      </c>
      <c r="E41" s="145" t="s">
        <v>120</v>
      </c>
      <c r="F41" s="67">
        <v>9.3</v>
      </c>
      <c r="G41" s="67">
        <v>70.6</v>
      </c>
      <c r="H41" s="79">
        <v>5.28</v>
      </c>
      <c r="I41" s="156">
        <f t="shared" si="4"/>
        <v>85.18</v>
      </c>
      <c r="J41" s="88">
        <f t="shared" si="5"/>
        <v>4</v>
      </c>
      <c r="K41" s="160">
        <v>29</v>
      </c>
      <c r="L41" s="161">
        <f t="shared" si="7"/>
        <v>0.137931034482759</v>
      </c>
      <c r="M41" s="88">
        <f t="shared" si="6"/>
        <v>6</v>
      </c>
      <c r="N41" s="89">
        <v>61</v>
      </c>
      <c r="O41" s="99">
        <f t="shared" si="8"/>
        <v>0.0983606557377049</v>
      </c>
      <c r="P41" s="164"/>
    </row>
    <row r="42" customHeight="1" spans="1:16">
      <c r="A42" s="63">
        <v>37</v>
      </c>
      <c r="B42" s="151">
        <v>2018014164</v>
      </c>
      <c r="C42" s="40" t="s">
        <v>124</v>
      </c>
      <c r="D42" s="37" t="s">
        <v>81</v>
      </c>
      <c r="E42" s="145" t="s">
        <v>120</v>
      </c>
      <c r="F42" s="144">
        <v>8.5</v>
      </c>
      <c r="G42" s="67">
        <v>71.62</v>
      </c>
      <c r="H42" s="67">
        <v>4.47</v>
      </c>
      <c r="I42" s="158">
        <f t="shared" si="4"/>
        <v>84.59</v>
      </c>
      <c r="J42" s="88">
        <f t="shared" si="5"/>
        <v>5</v>
      </c>
      <c r="K42" s="160">
        <v>29</v>
      </c>
      <c r="L42" s="161">
        <f t="shared" si="7"/>
        <v>0.172413793103448</v>
      </c>
      <c r="M42" s="88">
        <f t="shared" si="6"/>
        <v>7</v>
      </c>
      <c r="N42" s="89">
        <v>61</v>
      </c>
      <c r="O42" s="99">
        <f t="shared" si="8"/>
        <v>0.114754098360656</v>
      </c>
      <c r="P42" s="164"/>
    </row>
    <row r="43" customHeight="1" spans="1:16">
      <c r="A43" s="63">
        <v>38</v>
      </c>
      <c r="B43" s="76">
        <v>2018014181</v>
      </c>
      <c r="C43" s="40" t="s">
        <v>125</v>
      </c>
      <c r="D43" s="37" t="s">
        <v>81</v>
      </c>
      <c r="E43" s="145" t="s">
        <v>120</v>
      </c>
      <c r="F43" s="67">
        <v>8.8</v>
      </c>
      <c r="G43" s="67">
        <v>67.28</v>
      </c>
      <c r="H43" s="67">
        <v>7.76</v>
      </c>
      <c r="I43" s="156">
        <f t="shared" si="4"/>
        <v>83.84</v>
      </c>
      <c r="J43" s="88">
        <f t="shared" si="5"/>
        <v>6</v>
      </c>
      <c r="K43" s="160">
        <v>29</v>
      </c>
      <c r="L43" s="161">
        <f t="shared" si="7"/>
        <v>0.206896551724138</v>
      </c>
      <c r="M43" s="88">
        <f t="shared" si="6"/>
        <v>8</v>
      </c>
      <c r="N43" s="89">
        <v>61</v>
      </c>
      <c r="O43" s="99">
        <f t="shared" si="8"/>
        <v>0.131147540983607</v>
      </c>
      <c r="P43" s="159"/>
    </row>
    <row r="44" customHeight="1" spans="1:16">
      <c r="A44" s="63">
        <v>39</v>
      </c>
      <c r="B44" s="151">
        <v>2018014185</v>
      </c>
      <c r="C44" s="40" t="s">
        <v>126</v>
      </c>
      <c r="D44" s="37" t="s">
        <v>81</v>
      </c>
      <c r="E44" s="145" t="s">
        <v>120</v>
      </c>
      <c r="F44" s="67">
        <v>7.4</v>
      </c>
      <c r="G44" s="67">
        <v>69.41</v>
      </c>
      <c r="H44" s="67">
        <v>4.56</v>
      </c>
      <c r="I44" s="156">
        <f t="shared" si="4"/>
        <v>81.37</v>
      </c>
      <c r="J44" s="88">
        <f t="shared" si="5"/>
        <v>7</v>
      </c>
      <c r="K44" s="160">
        <v>29</v>
      </c>
      <c r="L44" s="161">
        <f t="shared" si="7"/>
        <v>0.241379310344828</v>
      </c>
      <c r="M44" s="88">
        <f t="shared" si="6"/>
        <v>11</v>
      </c>
      <c r="N44" s="89">
        <v>61</v>
      </c>
      <c r="O44" s="99">
        <f t="shared" si="8"/>
        <v>0.180327868852459</v>
      </c>
      <c r="P44" s="159"/>
    </row>
    <row r="45" customHeight="1" spans="1:16">
      <c r="A45" s="63">
        <v>40</v>
      </c>
      <c r="B45" s="76">
        <v>2018014186</v>
      </c>
      <c r="C45" s="40" t="s">
        <v>127</v>
      </c>
      <c r="D45" s="37" t="s">
        <v>81</v>
      </c>
      <c r="E45" s="145" t="s">
        <v>120</v>
      </c>
      <c r="F45" s="67">
        <v>8.2</v>
      </c>
      <c r="G45" s="67">
        <v>66.1</v>
      </c>
      <c r="H45" s="67">
        <v>5.3</v>
      </c>
      <c r="I45" s="156">
        <f t="shared" si="4"/>
        <v>79.6</v>
      </c>
      <c r="J45" s="88">
        <f t="shared" si="5"/>
        <v>8</v>
      </c>
      <c r="K45" s="160">
        <v>29</v>
      </c>
      <c r="L45" s="161">
        <f t="shared" si="7"/>
        <v>0.275862068965517</v>
      </c>
      <c r="M45" s="88">
        <f t="shared" si="6"/>
        <v>14</v>
      </c>
      <c r="N45" s="89">
        <v>61</v>
      </c>
      <c r="O45" s="99">
        <f t="shared" si="8"/>
        <v>0.229508196721311</v>
      </c>
      <c r="P45" s="164"/>
    </row>
    <row r="46" customHeight="1" spans="1:16">
      <c r="A46" s="63">
        <v>41</v>
      </c>
      <c r="B46" s="151">
        <v>2018014165</v>
      </c>
      <c r="C46" s="40" t="s">
        <v>128</v>
      </c>
      <c r="D46" s="37" t="s">
        <v>81</v>
      </c>
      <c r="E46" s="145" t="s">
        <v>120</v>
      </c>
      <c r="F46" s="144">
        <v>8.4</v>
      </c>
      <c r="G46" s="67">
        <v>64.08</v>
      </c>
      <c r="H46" s="67">
        <v>5.11</v>
      </c>
      <c r="I46" s="158">
        <f t="shared" si="4"/>
        <v>77.59</v>
      </c>
      <c r="J46" s="88">
        <f t="shared" si="5"/>
        <v>9</v>
      </c>
      <c r="K46" s="160">
        <v>29</v>
      </c>
      <c r="L46" s="161">
        <f t="shared" si="7"/>
        <v>0.310344827586207</v>
      </c>
      <c r="M46" s="88">
        <f t="shared" si="6"/>
        <v>17</v>
      </c>
      <c r="N46" s="89">
        <v>61</v>
      </c>
      <c r="O46" s="99">
        <f t="shared" si="8"/>
        <v>0.278688524590164</v>
      </c>
      <c r="P46" s="159"/>
    </row>
    <row r="47" customHeight="1" spans="1:16">
      <c r="A47" s="63">
        <v>42</v>
      </c>
      <c r="B47" s="76">
        <v>2018014179</v>
      </c>
      <c r="C47" s="40" t="s">
        <v>129</v>
      </c>
      <c r="D47" s="37" t="s">
        <v>81</v>
      </c>
      <c r="E47" s="145" t="s">
        <v>120</v>
      </c>
      <c r="F47" s="67">
        <v>8</v>
      </c>
      <c r="G47" s="67">
        <v>61.7</v>
      </c>
      <c r="H47" s="67">
        <v>5.34</v>
      </c>
      <c r="I47" s="156">
        <f t="shared" si="4"/>
        <v>75.04</v>
      </c>
      <c r="J47" s="88">
        <f t="shared" si="5"/>
        <v>10</v>
      </c>
      <c r="K47" s="160">
        <v>29</v>
      </c>
      <c r="L47" s="161">
        <f t="shared" si="7"/>
        <v>0.344827586206897</v>
      </c>
      <c r="M47" s="88">
        <f t="shared" si="6"/>
        <v>21</v>
      </c>
      <c r="N47" s="89">
        <v>61</v>
      </c>
      <c r="O47" s="99">
        <f t="shared" si="8"/>
        <v>0.344262295081967</v>
      </c>
      <c r="P47" s="164"/>
    </row>
    <row r="48" customHeight="1" spans="1:16">
      <c r="A48" s="63">
        <v>43</v>
      </c>
      <c r="B48" s="76">
        <v>2018014183</v>
      </c>
      <c r="C48" s="40" t="s">
        <v>130</v>
      </c>
      <c r="D48" s="37" t="s">
        <v>81</v>
      </c>
      <c r="E48" s="145" t="s">
        <v>120</v>
      </c>
      <c r="F48" s="67">
        <v>8.62</v>
      </c>
      <c r="G48" s="67">
        <v>62.03</v>
      </c>
      <c r="H48" s="67">
        <v>4.33</v>
      </c>
      <c r="I48" s="156">
        <f t="shared" si="4"/>
        <v>74.98</v>
      </c>
      <c r="J48" s="88">
        <f t="shared" si="5"/>
        <v>11</v>
      </c>
      <c r="K48" s="160">
        <v>29</v>
      </c>
      <c r="L48" s="161">
        <f t="shared" si="7"/>
        <v>0.379310344827586</v>
      </c>
      <c r="M48" s="88">
        <f t="shared" si="6"/>
        <v>22</v>
      </c>
      <c r="N48" s="89">
        <v>61</v>
      </c>
      <c r="O48" s="99">
        <f t="shared" si="8"/>
        <v>0.360655737704918</v>
      </c>
      <c r="P48" s="164"/>
    </row>
    <row r="49" customHeight="1" spans="1:16">
      <c r="A49" s="63">
        <v>44</v>
      </c>
      <c r="B49" s="151">
        <v>2018014182</v>
      </c>
      <c r="C49" s="40" t="s">
        <v>131</v>
      </c>
      <c r="D49" s="37" t="s">
        <v>81</v>
      </c>
      <c r="E49" s="145" t="s">
        <v>120</v>
      </c>
      <c r="F49" s="67">
        <v>7</v>
      </c>
      <c r="G49" s="67">
        <v>62.89</v>
      </c>
      <c r="H49" s="67">
        <v>4.28</v>
      </c>
      <c r="I49" s="156">
        <f t="shared" si="4"/>
        <v>74.17</v>
      </c>
      <c r="J49" s="88">
        <f t="shared" si="5"/>
        <v>12</v>
      </c>
      <c r="K49" s="160">
        <v>29</v>
      </c>
      <c r="L49" s="161">
        <f t="shared" si="7"/>
        <v>0.413793103448276</v>
      </c>
      <c r="M49" s="88">
        <f t="shared" si="6"/>
        <v>26</v>
      </c>
      <c r="N49" s="89">
        <v>61</v>
      </c>
      <c r="O49" s="99">
        <f t="shared" si="8"/>
        <v>0.426229508196721</v>
      </c>
      <c r="P49" s="164"/>
    </row>
    <row r="50" customHeight="1" spans="1:16">
      <c r="A50" s="63">
        <v>45</v>
      </c>
      <c r="B50" s="76">
        <v>2018014178</v>
      </c>
      <c r="C50" s="40" t="s">
        <v>132</v>
      </c>
      <c r="D50" s="37" t="s">
        <v>81</v>
      </c>
      <c r="E50" s="145" t="s">
        <v>120</v>
      </c>
      <c r="F50" s="144">
        <v>7.6</v>
      </c>
      <c r="G50" s="67">
        <v>61.86</v>
      </c>
      <c r="H50" s="67">
        <v>4.12</v>
      </c>
      <c r="I50" s="158">
        <f t="shared" si="4"/>
        <v>73.58</v>
      </c>
      <c r="J50" s="88">
        <f t="shared" si="5"/>
        <v>13</v>
      </c>
      <c r="K50" s="160">
        <v>29</v>
      </c>
      <c r="L50" s="161">
        <f t="shared" si="7"/>
        <v>0.448275862068966</v>
      </c>
      <c r="M50" s="88">
        <f t="shared" si="6"/>
        <v>28</v>
      </c>
      <c r="N50" s="89">
        <v>61</v>
      </c>
      <c r="O50" s="99">
        <f t="shared" si="8"/>
        <v>0.459016393442623</v>
      </c>
      <c r="P50" s="164"/>
    </row>
    <row r="51" customHeight="1" spans="1:16">
      <c r="A51" s="63">
        <v>46</v>
      </c>
      <c r="B51" s="151">
        <v>2018014160</v>
      </c>
      <c r="C51" s="40" t="s">
        <v>133</v>
      </c>
      <c r="D51" s="37" t="s">
        <v>81</v>
      </c>
      <c r="E51" s="145" t="s">
        <v>120</v>
      </c>
      <c r="F51" s="67">
        <v>8</v>
      </c>
      <c r="G51" s="67">
        <v>61.05</v>
      </c>
      <c r="H51" s="67">
        <v>4.24</v>
      </c>
      <c r="I51" s="156">
        <f t="shared" si="4"/>
        <v>73.29</v>
      </c>
      <c r="J51" s="88">
        <f t="shared" si="5"/>
        <v>14</v>
      </c>
      <c r="K51" s="160">
        <v>29</v>
      </c>
      <c r="L51" s="161">
        <f t="shared" si="7"/>
        <v>0.482758620689655</v>
      </c>
      <c r="M51" s="88">
        <f t="shared" si="6"/>
        <v>29</v>
      </c>
      <c r="N51" s="89">
        <v>61</v>
      </c>
      <c r="O51" s="99">
        <f t="shared" si="8"/>
        <v>0.475409836065574</v>
      </c>
      <c r="P51" s="164"/>
    </row>
    <row r="52" customHeight="1" spans="1:16">
      <c r="A52" s="63">
        <v>47</v>
      </c>
      <c r="B52" s="76">
        <v>2018014187</v>
      </c>
      <c r="C52" s="40" t="s">
        <v>134</v>
      </c>
      <c r="D52" s="37" t="s">
        <v>81</v>
      </c>
      <c r="E52" s="145" t="s">
        <v>120</v>
      </c>
      <c r="F52" s="67">
        <v>7.6</v>
      </c>
      <c r="G52" s="67">
        <v>60.57</v>
      </c>
      <c r="H52" s="67">
        <v>4.42</v>
      </c>
      <c r="I52" s="156">
        <f t="shared" si="4"/>
        <v>72.59</v>
      </c>
      <c r="J52" s="88">
        <f t="shared" si="5"/>
        <v>15</v>
      </c>
      <c r="K52" s="160">
        <v>29</v>
      </c>
      <c r="L52" s="161">
        <f t="shared" si="7"/>
        <v>0.517241379310345</v>
      </c>
      <c r="M52" s="88">
        <f t="shared" si="6"/>
        <v>33</v>
      </c>
      <c r="N52" s="89">
        <v>61</v>
      </c>
      <c r="O52" s="99">
        <f t="shared" si="8"/>
        <v>0.540983606557377</v>
      </c>
      <c r="P52" s="164"/>
    </row>
    <row r="53" customHeight="1" spans="1:16">
      <c r="A53" s="63">
        <v>48</v>
      </c>
      <c r="B53" s="151">
        <v>2018014173</v>
      </c>
      <c r="C53" s="40" t="s">
        <v>135</v>
      </c>
      <c r="D53" s="37" t="s">
        <v>81</v>
      </c>
      <c r="E53" s="145" t="s">
        <v>120</v>
      </c>
      <c r="F53" s="67">
        <v>7.5</v>
      </c>
      <c r="G53" s="67">
        <v>62.22</v>
      </c>
      <c r="H53" s="67">
        <v>2.3</v>
      </c>
      <c r="I53" s="156">
        <f t="shared" si="4"/>
        <v>72.02</v>
      </c>
      <c r="J53" s="88">
        <f t="shared" si="5"/>
        <v>16</v>
      </c>
      <c r="K53" s="160">
        <v>29</v>
      </c>
      <c r="L53" s="161">
        <f t="shared" si="7"/>
        <v>0.551724137931034</v>
      </c>
      <c r="M53" s="88">
        <f t="shared" si="6"/>
        <v>34</v>
      </c>
      <c r="N53" s="89">
        <v>61</v>
      </c>
      <c r="O53" s="99">
        <f t="shared" si="8"/>
        <v>0.557377049180328</v>
      </c>
      <c r="P53" s="159"/>
    </row>
    <row r="54" customHeight="1" spans="1:16">
      <c r="A54" s="63">
        <v>49</v>
      </c>
      <c r="B54" s="151">
        <v>2018014189</v>
      </c>
      <c r="C54" s="40" t="s">
        <v>136</v>
      </c>
      <c r="D54" s="37" t="s">
        <v>81</v>
      </c>
      <c r="E54" s="145" t="s">
        <v>120</v>
      </c>
      <c r="F54" s="67">
        <v>7.1</v>
      </c>
      <c r="G54" s="67">
        <v>60.375</v>
      </c>
      <c r="H54" s="67">
        <v>4.255</v>
      </c>
      <c r="I54" s="156">
        <f t="shared" si="4"/>
        <v>71.73</v>
      </c>
      <c r="J54" s="88">
        <f t="shared" si="5"/>
        <v>17</v>
      </c>
      <c r="K54" s="160">
        <v>29</v>
      </c>
      <c r="L54" s="161">
        <f t="shared" si="7"/>
        <v>0.586206896551724</v>
      </c>
      <c r="M54" s="88">
        <f t="shared" si="6"/>
        <v>35</v>
      </c>
      <c r="N54" s="89">
        <v>61</v>
      </c>
      <c r="O54" s="99">
        <f t="shared" si="8"/>
        <v>0.573770491803279</v>
      </c>
      <c r="P54" s="159"/>
    </row>
    <row r="55" customHeight="1" spans="1:16">
      <c r="A55" s="63">
        <v>50</v>
      </c>
      <c r="B55" s="76">
        <v>2018014174</v>
      </c>
      <c r="C55" s="40" t="s">
        <v>137</v>
      </c>
      <c r="D55" s="37" t="s">
        <v>81</v>
      </c>
      <c r="E55" s="145" t="s">
        <v>120</v>
      </c>
      <c r="F55" s="144">
        <v>7</v>
      </c>
      <c r="G55" s="67">
        <v>60.04</v>
      </c>
      <c r="H55" s="67">
        <v>4.15</v>
      </c>
      <c r="I55" s="158">
        <f t="shared" si="4"/>
        <v>71.19</v>
      </c>
      <c r="J55" s="88">
        <f t="shared" si="5"/>
        <v>18</v>
      </c>
      <c r="K55" s="160">
        <v>29</v>
      </c>
      <c r="L55" s="161">
        <f t="shared" si="7"/>
        <v>0.620689655172414</v>
      </c>
      <c r="M55" s="88">
        <f t="shared" si="6"/>
        <v>36</v>
      </c>
      <c r="N55" s="89">
        <v>61</v>
      </c>
      <c r="O55" s="99">
        <f t="shared" si="8"/>
        <v>0.590163934426229</v>
      </c>
      <c r="P55" s="164"/>
    </row>
    <row r="56" customHeight="1" spans="1:16">
      <c r="A56" s="63">
        <v>51</v>
      </c>
      <c r="B56" s="76">
        <v>2018014163</v>
      </c>
      <c r="C56" s="40" t="s">
        <v>138</v>
      </c>
      <c r="D56" s="37" t="s">
        <v>81</v>
      </c>
      <c r="E56" s="145" t="s">
        <v>120</v>
      </c>
      <c r="F56" s="67">
        <v>7</v>
      </c>
      <c r="G56" s="67">
        <v>60.62</v>
      </c>
      <c r="H56" s="67">
        <v>2.85</v>
      </c>
      <c r="I56" s="156">
        <f t="shared" si="4"/>
        <v>70.47</v>
      </c>
      <c r="J56" s="88">
        <f t="shared" si="5"/>
        <v>19</v>
      </c>
      <c r="K56" s="160">
        <v>29</v>
      </c>
      <c r="L56" s="161">
        <f t="shared" si="7"/>
        <v>0.655172413793103</v>
      </c>
      <c r="M56" s="88">
        <f t="shared" si="6"/>
        <v>39</v>
      </c>
      <c r="N56" s="89">
        <v>61</v>
      </c>
      <c r="O56" s="99">
        <f t="shared" si="8"/>
        <v>0.639344262295082</v>
      </c>
      <c r="P56" s="165"/>
    </row>
    <row r="57" customHeight="1" spans="1:16">
      <c r="A57" s="63">
        <v>52</v>
      </c>
      <c r="B57" s="151">
        <v>2018014161</v>
      </c>
      <c r="C57" s="40" t="s">
        <v>139</v>
      </c>
      <c r="D57" s="37" t="s">
        <v>81</v>
      </c>
      <c r="E57" s="145" t="s">
        <v>140</v>
      </c>
      <c r="F57" s="67">
        <v>7</v>
      </c>
      <c r="G57" s="67">
        <v>59.59</v>
      </c>
      <c r="H57" s="67">
        <v>2.75</v>
      </c>
      <c r="I57" s="156">
        <f t="shared" si="4"/>
        <v>69.34</v>
      </c>
      <c r="J57" s="88">
        <f t="shared" si="5"/>
        <v>20</v>
      </c>
      <c r="K57" s="160">
        <v>29</v>
      </c>
      <c r="L57" s="161">
        <f t="shared" si="7"/>
        <v>0.689655172413793</v>
      </c>
      <c r="M57" s="88">
        <f t="shared" si="6"/>
        <v>42</v>
      </c>
      <c r="N57" s="89">
        <v>61</v>
      </c>
      <c r="O57" s="99">
        <f t="shared" si="8"/>
        <v>0.688524590163934</v>
      </c>
      <c r="P57" s="159"/>
    </row>
    <row r="58" customHeight="1" spans="1:16">
      <c r="A58" s="63">
        <v>53</v>
      </c>
      <c r="B58" s="151">
        <v>2018014171</v>
      </c>
      <c r="C58" s="40" t="s">
        <v>141</v>
      </c>
      <c r="D58" s="37" t="s">
        <v>81</v>
      </c>
      <c r="E58" s="145" t="s">
        <v>120</v>
      </c>
      <c r="F58" s="67">
        <v>8.1</v>
      </c>
      <c r="G58" s="67">
        <v>56.4</v>
      </c>
      <c r="H58" s="67">
        <v>4.09</v>
      </c>
      <c r="I58" s="156">
        <f t="shared" si="4"/>
        <v>68.59</v>
      </c>
      <c r="J58" s="88">
        <f t="shared" si="5"/>
        <v>21</v>
      </c>
      <c r="K58" s="160">
        <v>29</v>
      </c>
      <c r="L58" s="161">
        <f t="shared" si="7"/>
        <v>0.724137931034483</v>
      </c>
      <c r="M58" s="88">
        <f t="shared" si="6"/>
        <v>47</v>
      </c>
      <c r="N58" s="89">
        <v>61</v>
      </c>
      <c r="O58" s="99">
        <f t="shared" si="8"/>
        <v>0.770491803278688</v>
      </c>
      <c r="P58" s="159"/>
    </row>
    <row r="59" customHeight="1" spans="1:16">
      <c r="A59" s="63">
        <v>54</v>
      </c>
      <c r="B59" s="76">
        <v>2018014176</v>
      </c>
      <c r="C59" s="40" t="s">
        <v>142</v>
      </c>
      <c r="D59" s="37" t="s">
        <v>81</v>
      </c>
      <c r="E59" s="145" t="s">
        <v>120</v>
      </c>
      <c r="F59" s="67">
        <v>7</v>
      </c>
      <c r="G59" s="67">
        <v>57.22</v>
      </c>
      <c r="H59" s="67">
        <v>4.36</v>
      </c>
      <c r="I59" s="156">
        <f t="shared" si="4"/>
        <v>68.58</v>
      </c>
      <c r="J59" s="88">
        <f t="shared" si="5"/>
        <v>22</v>
      </c>
      <c r="K59" s="160">
        <v>29</v>
      </c>
      <c r="L59" s="161">
        <f t="shared" si="7"/>
        <v>0.758620689655172</v>
      </c>
      <c r="M59" s="88">
        <f t="shared" si="6"/>
        <v>48</v>
      </c>
      <c r="N59" s="89">
        <v>61</v>
      </c>
      <c r="O59" s="99">
        <f t="shared" si="8"/>
        <v>0.786885245901639</v>
      </c>
      <c r="P59" s="164"/>
    </row>
    <row r="60" customHeight="1" spans="1:16">
      <c r="A60" s="63">
        <v>55</v>
      </c>
      <c r="B60" s="151">
        <v>2018014169</v>
      </c>
      <c r="C60" s="40" t="s">
        <v>143</v>
      </c>
      <c r="D60" s="37" t="s">
        <v>81</v>
      </c>
      <c r="E60" s="145" t="s">
        <v>120</v>
      </c>
      <c r="F60" s="67">
        <v>7</v>
      </c>
      <c r="G60" s="67">
        <v>55.83</v>
      </c>
      <c r="H60" s="67">
        <v>4.45</v>
      </c>
      <c r="I60" s="156">
        <f t="shared" si="4"/>
        <v>67.28</v>
      </c>
      <c r="J60" s="88">
        <f t="shared" si="5"/>
        <v>23</v>
      </c>
      <c r="K60" s="160">
        <v>29</v>
      </c>
      <c r="L60" s="161">
        <f t="shared" si="7"/>
        <v>0.793103448275862</v>
      </c>
      <c r="M60" s="88">
        <f t="shared" si="6"/>
        <v>50</v>
      </c>
      <c r="N60" s="89">
        <v>61</v>
      </c>
      <c r="O60" s="99">
        <f t="shared" si="8"/>
        <v>0.819672131147541</v>
      </c>
      <c r="P60" s="164"/>
    </row>
    <row r="61" customHeight="1" spans="1:16">
      <c r="A61" s="63">
        <v>56</v>
      </c>
      <c r="B61" s="76">
        <v>2018014162</v>
      </c>
      <c r="C61" s="40" t="s">
        <v>144</v>
      </c>
      <c r="D61" s="37" t="s">
        <v>81</v>
      </c>
      <c r="E61" s="145" t="s">
        <v>120</v>
      </c>
      <c r="F61" s="144">
        <v>7</v>
      </c>
      <c r="G61" s="67">
        <v>57.48</v>
      </c>
      <c r="H61" s="67">
        <v>2.75</v>
      </c>
      <c r="I61" s="158">
        <f t="shared" si="4"/>
        <v>67.23</v>
      </c>
      <c r="J61" s="88">
        <f t="shared" si="5"/>
        <v>24</v>
      </c>
      <c r="K61" s="160">
        <v>29</v>
      </c>
      <c r="L61" s="161">
        <f t="shared" si="7"/>
        <v>0.827586206896552</v>
      </c>
      <c r="M61" s="88">
        <f t="shared" si="6"/>
        <v>51</v>
      </c>
      <c r="N61" s="89">
        <v>61</v>
      </c>
      <c r="O61" s="99">
        <f t="shared" si="8"/>
        <v>0.836065573770492</v>
      </c>
      <c r="P61" s="159"/>
    </row>
    <row r="62" customHeight="1" spans="1:16">
      <c r="A62" s="63">
        <v>57</v>
      </c>
      <c r="B62" s="76">
        <v>2018014168</v>
      </c>
      <c r="C62" s="40" t="s">
        <v>145</v>
      </c>
      <c r="D62" s="37" t="s">
        <v>81</v>
      </c>
      <c r="E62" s="145" t="s">
        <v>120</v>
      </c>
      <c r="F62" s="144">
        <v>7.8</v>
      </c>
      <c r="G62" s="67">
        <v>54.72</v>
      </c>
      <c r="H62" s="67">
        <v>4.1</v>
      </c>
      <c r="I62" s="158">
        <f t="shared" si="4"/>
        <v>66.62</v>
      </c>
      <c r="J62" s="88">
        <f t="shared" si="5"/>
        <v>25</v>
      </c>
      <c r="K62" s="160">
        <v>29</v>
      </c>
      <c r="L62" s="161">
        <f t="shared" si="7"/>
        <v>0.862068965517241</v>
      </c>
      <c r="M62" s="88">
        <f t="shared" si="6"/>
        <v>52</v>
      </c>
      <c r="N62" s="89">
        <v>61</v>
      </c>
      <c r="O62" s="99">
        <f t="shared" si="8"/>
        <v>0.852459016393443</v>
      </c>
      <c r="P62" s="164"/>
    </row>
    <row r="63" customHeight="1" spans="1:16">
      <c r="A63" s="63">
        <v>58</v>
      </c>
      <c r="B63" s="151">
        <v>2018014177</v>
      </c>
      <c r="C63" s="40" t="s">
        <v>146</v>
      </c>
      <c r="D63" s="37" t="s">
        <v>81</v>
      </c>
      <c r="E63" s="145" t="s">
        <v>120</v>
      </c>
      <c r="F63" s="67">
        <v>7.1</v>
      </c>
      <c r="G63" s="67">
        <v>54.02</v>
      </c>
      <c r="H63" s="67">
        <v>3.46</v>
      </c>
      <c r="I63" s="156">
        <f t="shared" si="4"/>
        <v>64.58</v>
      </c>
      <c r="J63" s="88">
        <f t="shared" si="5"/>
        <v>26</v>
      </c>
      <c r="K63" s="160">
        <v>29</v>
      </c>
      <c r="L63" s="161">
        <f t="shared" si="7"/>
        <v>0.896551724137931</v>
      </c>
      <c r="M63" s="88">
        <f t="shared" si="6"/>
        <v>56</v>
      </c>
      <c r="N63" s="89">
        <v>61</v>
      </c>
      <c r="O63" s="99">
        <f t="shared" si="8"/>
        <v>0.918032786885246</v>
      </c>
      <c r="P63" s="164"/>
    </row>
    <row r="64" customHeight="1" spans="1:16">
      <c r="A64" s="63">
        <v>59</v>
      </c>
      <c r="B64" s="76">
        <v>2018014166</v>
      </c>
      <c r="C64" s="40" t="s">
        <v>147</v>
      </c>
      <c r="D64" s="37" t="s">
        <v>81</v>
      </c>
      <c r="E64" s="145" t="s">
        <v>120</v>
      </c>
      <c r="F64" s="67">
        <v>7</v>
      </c>
      <c r="G64" s="67">
        <v>52</v>
      </c>
      <c r="H64" s="67">
        <v>4.25</v>
      </c>
      <c r="I64" s="156">
        <f t="shared" si="4"/>
        <v>63.25</v>
      </c>
      <c r="J64" s="88">
        <f t="shared" si="5"/>
        <v>27</v>
      </c>
      <c r="K64" s="160">
        <v>29</v>
      </c>
      <c r="L64" s="161">
        <f t="shared" si="7"/>
        <v>0.931034482758621</v>
      </c>
      <c r="M64" s="88">
        <f t="shared" si="6"/>
        <v>58</v>
      </c>
      <c r="N64" s="89">
        <v>61</v>
      </c>
      <c r="O64" s="99">
        <f t="shared" si="8"/>
        <v>0.950819672131147</v>
      </c>
      <c r="P64" s="164"/>
    </row>
    <row r="65" customHeight="1" spans="1:16">
      <c r="A65" s="63">
        <v>60</v>
      </c>
      <c r="B65" s="151">
        <v>2018014175</v>
      </c>
      <c r="C65" s="40" t="s">
        <v>148</v>
      </c>
      <c r="D65" s="37" t="s">
        <v>81</v>
      </c>
      <c r="E65" s="145" t="s">
        <v>120</v>
      </c>
      <c r="F65" s="67">
        <v>7</v>
      </c>
      <c r="G65" s="67">
        <v>49.04</v>
      </c>
      <c r="H65" s="67">
        <v>3.85</v>
      </c>
      <c r="I65" s="156">
        <f t="shared" si="4"/>
        <v>59.89</v>
      </c>
      <c r="J65" s="88">
        <f t="shared" si="5"/>
        <v>28</v>
      </c>
      <c r="K65" s="160">
        <v>29</v>
      </c>
      <c r="L65" s="161">
        <f t="shared" si="7"/>
        <v>0.96551724137931</v>
      </c>
      <c r="M65" s="88">
        <f t="shared" si="6"/>
        <v>60</v>
      </c>
      <c r="N65" s="89">
        <v>61</v>
      </c>
      <c r="O65" s="99">
        <f t="shared" si="8"/>
        <v>0.983606557377049</v>
      </c>
      <c r="P65" s="159"/>
    </row>
    <row r="66" customHeight="1" spans="1:16">
      <c r="A66" s="63">
        <v>61</v>
      </c>
      <c r="B66" s="76">
        <v>2018014172</v>
      </c>
      <c r="C66" s="40" t="s">
        <v>149</v>
      </c>
      <c r="D66" s="37" t="s">
        <v>81</v>
      </c>
      <c r="E66" s="145" t="s">
        <v>120</v>
      </c>
      <c r="F66" s="67">
        <v>8</v>
      </c>
      <c r="G66" s="67">
        <v>41.83</v>
      </c>
      <c r="H66" s="67">
        <v>3.66</v>
      </c>
      <c r="I66" s="158">
        <f t="shared" si="4"/>
        <v>53.49</v>
      </c>
      <c r="J66" s="88">
        <f t="shared" si="5"/>
        <v>29</v>
      </c>
      <c r="K66" s="160">
        <v>29</v>
      </c>
      <c r="L66" s="161">
        <f t="shared" si="7"/>
        <v>1</v>
      </c>
      <c r="M66" s="88">
        <f t="shared" si="6"/>
        <v>61</v>
      </c>
      <c r="N66" s="89">
        <v>61</v>
      </c>
      <c r="O66" s="99">
        <f t="shared" si="8"/>
        <v>1</v>
      </c>
      <c r="P66" s="159"/>
    </row>
  </sheetData>
  <mergeCells count="3">
    <mergeCell ref="A1:P1"/>
    <mergeCell ref="A2:P2"/>
    <mergeCell ref="A3:P3"/>
  </mergeCells>
  <conditionalFormatting sqref="B4">
    <cfRule type="duplicateValues" dxfId="0" priority="3" stopIfTrue="1"/>
  </conditionalFormatting>
  <conditionalFormatting sqref="B7">
    <cfRule type="duplicateValues" dxfId="0" priority="9" stopIfTrue="1"/>
  </conditionalFormatting>
  <conditionalFormatting sqref="B9">
    <cfRule type="duplicateValues" dxfId="0" priority="6" stopIfTrue="1"/>
  </conditionalFormatting>
  <conditionalFormatting sqref="B10">
    <cfRule type="duplicateValues" dxfId="0" priority="8" stopIfTrue="1"/>
  </conditionalFormatting>
  <conditionalFormatting sqref="B17">
    <cfRule type="duplicateValues" dxfId="0" priority="4" stopIfTrue="1"/>
  </conditionalFormatting>
  <conditionalFormatting sqref="B18">
    <cfRule type="duplicateValues" dxfId="0" priority="5" stopIfTrue="1"/>
  </conditionalFormatting>
  <conditionalFormatting sqref="B35">
    <cfRule type="duplicateValues" dxfId="0" priority="10" stopIfTrue="1"/>
  </conditionalFormatting>
  <conditionalFormatting sqref="B36">
    <cfRule type="duplicateValues" dxfId="0" priority="7" stopIfTrue="1"/>
  </conditionalFormatting>
  <conditionalFormatting sqref="B38:B66">
    <cfRule type="duplicateValues" dxfId="0" priority="122" stopIfTrue="1"/>
  </conditionalFormatting>
  <conditionalFormatting sqref="B67:B65533 B19:B34 B1:B2 B5:B6 B11:B16 B8">
    <cfRule type="duplicateValues" dxfId="0" priority="11" stopIfTrue="1"/>
  </conditionalFormatting>
  <dataValidations count="1">
    <dataValidation allowBlank="1" showInputMessage="1" showErrorMessage="1" prompt="请输入专业简称+班级，如“计算机1802”" sqref="E1:E65535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/>
  <headerFooter alignWithMargins="0">
    <oddFooter>&amp;C&amp;"仿宋,常规"第&amp;"Times New Roman,常规" &amp;P &amp;"仿宋,常规"页，共&amp;"Times New Roman,常规" &amp;N &amp;"仿宋,常规"页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66"/>
  <sheetViews>
    <sheetView zoomScale="85" zoomScaleNormal="85" workbookViewId="0">
      <selection activeCell="J39" sqref="J39:O39"/>
    </sheetView>
  </sheetViews>
  <sheetFormatPr defaultColWidth="8.95" defaultRowHeight="17.45" customHeight="1"/>
  <cols>
    <col min="1" max="1" width="7.45833333333333" style="52" customWidth="1"/>
    <col min="2" max="2" width="12.4666666666667" style="52" customWidth="1"/>
    <col min="3" max="3" width="10.7583333333333" style="52" customWidth="1"/>
    <col min="4" max="4" width="8.625" style="52" customWidth="1"/>
    <col min="5" max="5" width="12.575" style="52" customWidth="1"/>
    <col min="6" max="9" width="6.5" style="53" customWidth="1"/>
    <col min="10" max="11" width="6.5" style="52" customWidth="1"/>
    <col min="12" max="12" width="8.41666666666667" style="52" customWidth="1"/>
    <col min="13" max="14" width="6.5" style="52" customWidth="1"/>
    <col min="15" max="15" width="8.95" style="52" customWidth="1"/>
    <col min="16" max="16" width="8.625" style="52" customWidth="1"/>
    <col min="17" max="16384" width="8.95" style="52"/>
  </cols>
  <sheetData>
    <row r="1" customHeight="1" spans="1:16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ht="43.5" customHeight="1" spans="1:16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30.75" customHeight="1" spans="1:16">
      <c r="A3" s="56" t="s">
        <v>150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="51" customFormat="1" ht="37.5" customHeight="1" spans="1:16">
      <c r="A4" s="105" t="s">
        <v>3</v>
      </c>
      <c r="B4" s="106" t="s">
        <v>4</v>
      </c>
      <c r="C4" s="107" t="s">
        <v>5</v>
      </c>
      <c r="D4" s="107" t="s">
        <v>6</v>
      </c>
      <c r="E4" s="108" t="s">
        <v>7</v>
      </c>
      <c r="F4" s="109" t="s">
        <v>8</v>
      </c>
      <c r="G4" s="110" t="s">
        <v>9</v>
      </c>
      <c r="H4" s="110" t="s">
        <v>10</v>
      </c>
      <c r="I4" s="118" t="s">
        <v>11</v>
      </c>
      <c r="J4" s="106" t="s">
        <v>12</v>
      </c>
      <c r="K4" s="107" t="s">
        <v>13</v>
      </c>
      <c r="L4" s="108" t="s">
        <v>14</v>
      </c>
      <c r="M4" s="106" t="s">
        <v>15</v>
      </c>
      <c r="N4" s="107" t="s">
        <v>16</v>
      </c>
      <c r="O4" s="108" t="s">
        <v>17</v>
      </c>
      <c r="P4" s="119" t="s">
        <v>18</v>
      </c>
    </row>
    <row r="5" customHeight="1" spans="1:16">
      <c r="A5" s="63">
        <v>1</v>
      </c>
      <c r="B5" s="65" t="s">
        <v>151</v>
      </c>
      <c r="C5" s="65" t="s">
        <v>152</v>
      </c>
      <c r="D5" s="111">
        <v>2019</v>
      </c>
      <c r="E5" s="111" t="s">
        <v>153</v>
      </c>
      <c r="F5" s="112">
        <v>7.5</v>
      </c>
      <c r="G5" s="112">
        <v>71.9</v>
      </c>
      <c r="H5" s="112">
        <v>4.7185</v>
      </c>
      <c r="I5" s="112">
        <f t="shared" ref="I5:I35" si="0">F5+G5+H5</f>
        <v>84.1185</v>
      </c>
      <c r="J5" s="88">
        <f>RANK(I5,$I$5:$I$35)</f>
        <v>1</v>
      </c>
      <c r="K5" s="89">
        <v>31</v>
      </c>
      <c r="L5" s="90">
        <f t="shared" ref="L5:L35" si="1">IFERROR(J5/K5,"")</f>
        <v>0.032258064516129</v>
      </c>
      <c r="M5" s="88">
        <v>3</v>
      </c>
      <c r="N5" s="89">
        <v>61</v>
      </c>
      <c r="O5" s="91">
        <v>0.0491803278688525</v>
      </c>
      <c r="P5" s="120"/>
    </row>
    <row r="6" customHeight="1" spans="1:16">
      <c r="A6" s="63">
        <v>2</v>
      </c>
      <c r="B6" s="111" t="s">
        <v>154</v>
      </c>
      <c r="C6" s="111" t="s">
        <v>155</v>
      </c>
      <c r="D6" s="111">
        <v>2019</v>
      </c>
      <c r="E6" s="111" t="s">
        <v>153</v>
      </c>
      <c r="F6" s="112">
        <v>8.1</v>
      </c>
      <c r="G6" s="112">
        <v>70.975</v>
      </c>
      <c r="H6" s="112">
        <v>4.794</v>
      </c>
      <c r="I6" s="112">
        <f t="shared" si="0"/>
        <v>83.869</v>
      </c>
      <c r="J6" s="88">
        <f>RANK(I6,$I$5:$I$35)</f>
        <v>2</v>
      </c>
      <c r="K6" s="89">
        <v>31</v>
      </c>
      <c r="L6" s="90">
        <f t="shared" si="1"/>
        <v>0.0645161290322581</v>
      </c>
      <c r="M6" s="88">
        <v>4</v>
      </c>
      <c r="N6" s="89">
        <v>61</v>
      </c>
      <c r="O6" s="91">
        <v>0.0655737704918033</v>
      </c>
      <c r="P6" s="120"/>
    </row>
    <row r="7" customHeight="1" spans="1:16">
      <c r="A7" s="63">
        <v>3</v>
      </c>
      <c r="B7" s="111" t="s">
        <v>156</v>
      </c>
      <c r="C7" s="111" t="s">
        <v>157</v>
      </c>
      <c r="D7" s="111">
        <v>2019</v>
      </c>
      <c r="E7" s="111" t="s">
        <v>153</v>
      </c>
      <c r="F7" s="112">
        <v>7</v>
      </c>
      <c r="G7" s="112">
        <v>72.1305</v>
      </c>
      <c r="H7" s="112">
        <v>4.715</v>
      </c>
      <c r="I7" s="112">
        <f t="shared" si="0"/>
        <v>83.8455</v>
      </c>
      <c r="J7" s="88">
        <f>RANK(I7,$I$5:$I$35)</f>
        <v>3</v>
      </c>
      <c r="K7" s="89">
        <v>31</v>
      </c>
      <c r="L7" s="90">
        <f t="shared" si="1"/>
        <v>0.0967741935483871</v>
      </c>
      <c r="M7" s="88">
        <v>5</v>
      </c>
      <c r="N7" s="89">
        <v>61</v>
      </c>
      <c r="O7" s="91">
        <v>0.0819672131147541</v>
      </c>
      <c r="P7" s="120"/>
    </row>
    <row r="8" customHeight="1" spans="1:16">
      <c r="A8" s="63">
        <v>4</v>
      </c>
      <c r="B8" s="111" t="s">
        <v>158</v>
      </c>
      <c r="C8" s="111" t="s">
        <v>159</v>
      </c>
      <c r="D8" s="111">
        <v>2019</v>
      </c>
      <c r="E8" s="111" t="s">
        <v>153</v>
      </c>
      <c r="F8" s="112">
        <v>8</v>
      </c>
      <c r="G8" s="112">
        <v>71.1276</v>
      </c>
      <c r="H8" s="112">
        <v>4.62</v>
      </c>
      <c r="I8" s="112">
        <f t="shared" si="0"/>
        <v>83.7476</v>
      </c>
      <c r="J8" s="88">
        <f>RANK(I8,$I$5:$I$35)</f>
        <v>4</v>
      </c>
      <c r="K8" s="89">
        <v>31</v>
      </c>
      <c r="L8" s="90">
        <f t="shared" si="1"/>
        <v>0.129032258064516</v>
      </c>
      <c r="M8" s="88">
        <v>6</v>
      </c>
      <c r="N8" s="89">
        <v>61</v>
      </c>
      <c r="O8" s="91">
        <v>0.0983606557377049</v>
      </c>
      <c r="P8" s="120"/>
    </row>
    <row r="9" customHeight="1" spans="1:16">
      <c r="A9" s="63">
        <v>5</v>
      </c>
      <c r="B9" s="111" t="s">
        <v>160</v>
      </c>
      <c r="C9" s="111" t="s">
        <v>161</v>
      </c>
      <c r="D9" s="111">
        <v>2019</v>
      </c>
      <c r="E9" s="111" t="s">
        <v>153</v>
      </c>
      <c r="F9" s="112">
        <v>7</v>
      </c>
      <c r="G9" s="112">
        <v>72.7173</v>
      </c>
      <c r="H9" s="112">
        <v>4</v>
      </c>
      <c r="I9" s="112">
        <f t="shared" si="0"/>
        <v>83.7173</v>
      </c>
      <c r="J9" s="88">
        <f>RANK(I9,$I$5:$I$35)</f>
        <v>5</v>
      </c>
      <c r="K9" s="89">
        <v>31</v>
      </c>
      <c r="L9" s="90">
        <f t="shared" si="1"/>
        <v>0.161290322580645</v>
      </c>
      <c r="M9" s="88">
        <v>7</v>
      </c>
      <c r="N9" s="89">
        <v>61</v>
      </c>
      <c r="O9" s="91">
        <v>0.114754098360656</v>
      </c>
      <c r="P9" s="120"/>
    </row>
    <row r="10" customHeight="1" spans="1:16">
      <c r="A10" s="63">
        <v>6</v>
      </c>
      <c r="B10" s="111" t="s">
        <v>162</v>
      </c>
      <c r="C10" s="111" t="s">
        <v>163</v>
      </c>
      <c r="D10" s="111">
        <v>2019</v>
      </c>
      <c r="E10" s="111" t="s">
        <v>153</v>
      </c>
      <c r="F10" s="112">
        <v>7.4</v>
      </c>
      <c r="G10" s="112">
        <v>70.3703</v>
      </c>
      <c r="H10" s="112">
        <v>4.64</v>
      </c>
      <c r="I10" s="112">
        <f t="shared" si="0"/>
        <v>82.4103</v>
      </c>
      <c r="J10" s="88">
        <f>RANK(I10,$I$5:$I$35)</f>
        <v>6</v>
      </c>
      <c r="K10" s="89">
        <v>31</v>
      </c>
      <c r="L10" s="90">
        <f t="shared" si="1"/>
        <v>0.193548387096774</v>
      </c>
      <c r="M10" s="88">
        <v>8</v>
      </c>
      <c r="N10" s="89">
        <v>61</v>
      </c>
      <c r="O10" s="91">
        <v>0.131147540983607</v>
      </c>
      <c r="P10" s="120"/>
    </row>
    <row r="11" customHeight="1" spans="1:16">
      <c r="A11" s="63">
        <v>7</v>
      </c>
      <c r="B11" s="111" t="s">
        <v>164</v>
      </c>
      <c r="C11" s="111" t="s">
        <v>165</v>
      </c>
      <c r="D11" s="111">
        <v>2019</v>
      </c>
      <c r="E11" s="111" t="s">
        <v>153</v>
      </c>
      <c r="F11" s="112">
        <v>8</v>
      </c>
      <c r="G11" s="112">
        <v>69.1789</v>
      </c>
      <c r="H11" s="112">
        <v>3.85</v>
      </c>
      <c r="I11" s="112">
        <f t="shared" si="0"/>
        <v>81.0289</v>
      </c>
      <c r="J11" s="88">
        <f>RANK(I11,$I$5:$I$35)</f>
        <v>7</v>
      </c>
      <c r="K11" s="89">
        <v>31</v>
      </c>
      <c r="L11" s="90">
        <f t="shared" si="1"/>
        <v>0.225806451612903</v>
      </c>
      <c r="M11" s="88">
        <v>9</v>
      </c>
      <c r="N11" s="89">
        <v>61</v>
      </c>
      <c r="O11" s="91">
        <v>0.147540983606557</v>
      </c>
      <c r="P11" s="120"/>
    </row>
    <row r="12" customHeight="1" spans="1:16">
      <c r="A12" s="63">
        <v>8</v>
      </c>
      <c r="B12" s="111" t="s">
        <v>166</v>
      </c>
      <c r="C12" s="111" t="s">
        <v>167</v>
      </c>
      <c r="D12" s="111">
        <v>2019</v>
      </c>
      <c r="E12" s="111" t="s">
        <v>153</v>
      </c>
      <c r="F12" s="112">
        <v>8</v>
      </c>
      <c r="G12" s="112">
        <v>67.3508</v>
      </c>
      <c r="H12" s="112">
        <v>4.484</v>
      </c>
      <c r="I12" s="112">
        <f t="shared" si="0"/>
        <v>79.8348</v>
      </c>
      <c r="J12" s="88">
        <f>RANK(I12,$I$5:$I$35)</f>
        <v>8</v>
      </c>
      <c r="K12" s="89">
        <v>31</v>
      </c>
      <c r="L12" s="90">
        <f t="shared" si="1"/>
        <v>0.258064516129032</v>
      </c>
      <c r="M12" s="88">
        <v>12</v>
      </c>
      <c r="N12" s="89">
        <v>61</v>
      </c>
      <c r="O12" s="91">
        <v>0.19672131147541</v>
      </c>
      <c r="P12" s="120"/>
    </row>
    <row r="13" customHeight="1" spans="1:16">
      <c r="A13" s="63">
        <v>9</v>
      </c>
      <c r="B13" s="111" t="s">
        <v>168</v>
      </c>
      <c r="C13" s="111" t="s">
        <v>169</v>
      </c>
      <c r="D13" s="111">
        <v>2019</v>
      </c>
      <c r="E13" s="111" t="s">
        <v>153</v>
      </c>
      <c r="F13" s="112">
        <v>7</v>
      </c>
      <c r="G13" s="112">
        <v>67.814</v>
      </c>
      <c r="H13" s="112">
        <v>4.63</v>
      </c>
      <c r="I13" s="112">
        <f t="shared" si="0"/>
        <v>79.444</v>
      </c>
      <c r="J13" s="88">
        <f>RANK(I13,$I$5:$I$35)</f>
        <v>9</v>
      </c>
      <c r="K13" s="89">
        <v>31</v>
      </c>
      <c r="L13" s="90">
        <f t="shared" si="1"/>
        <v>0.290322580645161</v>
      </c>
      <c r="M13" s="88">
        <v>14</v>
      </c>
      <c r="N13" s="89">
        <v>61</v>
      </c>
      <c r="O13" s="91">
        <v>0.229508196721311</v>
      </c>
      <c r="P13" s="120"/>
    </row>
    <row r="14" customHeight="1" spans="1:16">
      <c r="A14" s="63">
        <v>10</v>
      </c>
      <c r="B14" s="111" t="s">
        <v>170</v>
      </c>
      <c r="C14" s="111" t="s">
        <v>171</v>
      </c>
      <c r="D14" s="111">
        <v>2019</v>
      </c>
      <c r="E14" s="111" t="s">
        <v>153</v>
      </c>
      <c r="F14" s="112">
        <v>7.3</v>
      </c>
      <c r="G14" s="112">
        <v>67.9335</v>
      </c>
      <c r="H14" s="112">
        <v>3.901</v>
      </c>
      <c r="I14" s="112">
        <f t="shared" si="0"/>
        <v>79.1345</v>
      </c>
      <c r="J14" s="88">
        <f>RANK(I14,$I$5:$I$35)</f>
        <v>10</v>
      </c>
      <c r="K14" s="89">
        <v>31</v>
      </c>
      <c r="L14" s="90">
        <f t="shared" si="1"/>
        <v>0.32258064516129</v>
      </c>
      <c r="M14" s="88">
        <v>15</v>
      </c>
      <c r="N14" s="89">
        <v>61</v>
      </c>
      <c r="O14" s="91">
        <v>0.245901639344262</v>
      </c>
      <c r="P14" s="120"/>
    </row>
    <row r="15" customHeight="1" spans="1:16">
      <c r="A15" s="63">
        <v>11</v>
      </c>
      <c r="B15" s="111" t="s">
        <v>172</v>
      </c>
      <c r="C15" s="111" t="s">
        <v>173</v>
      </c>
      <c r="D15" s="111">
        <v>2019</v>
      </c>
      <c r="E15" s="111" t="s">
        <v>153</v>
      </c>
      <c r="F15" s="112">
        <v>7.2</v>
      </c>
      <c r="G15" s="112">
        <v>67.0714</v>
      </c>
      <c r="H15" s="112">
        <v>4.309</v>
      </c>
      <c r="I15" s="112">
        <f t="shared" si="0"/>
        <v>78.5804</v>
      </c>
      <c r="J15" s="88">
        <f>RANK(I15,$I$5:$I$35)</f>
        <v>11</v>
      </c>
      <c r="K15" s="89">
        <v>31</v>
      </c>
      <c r="L15" s="90">
        <f t="shared" si="1"/>
        <v>0.354838709677419</v>
      </c>
      <c r="M15" s="88">
        <v>16</v>
      </c>
      <c r="N15" s="89">
        <v>61</v>
      </c>
      <c r="O15" s="91">
        <v>0.262295081967213</v>
      </c>
      <c r="P15" s="120"/>
    </row>
    <row r="16" customHeight="1" spans="1:16">
      <c r="A16" s="63">
        <v>12</v>
      </c>
      <c r="B16" s="111" t="s">
        <v>174</v>
      </c>
      <c r="C16" s="111" t="s">
        <v>175</v>
      </c>
      <c r="D16" s="111">
        <v>2019</v>
      </c>
      <c r="E16" s="111" t="s">
        <v>153</v>
      </c>
      <c r="F16" s="112">
        <v>8.2</v>
      </c>
      <c r="G16" s="112">
        <v>65.081</v>
      </c>
      <c r="H16" s="112">
        <v>4.992</v>
      </c>
      <c r="I16" s="112">
        <f t="shared" si="0"/>
        <v>78.273</v>
      </c>
      <c r="J16" s="88">
        <f>RANK(I16,$I$5:$I$35)</f>
        <v>12</v>
      </c>
      <c r="K16" s="89">
        <v>31</v>
      </c>
      <c r="L16" s="90">
        <f t="shared" si="1"/>
        <v>0.387096774193548</v>
      </c>
      <c r="M16" s="88">
        <v>17</v>
      </c>
      <c r="N16" s="89">
        <v>61</v>
      </c>
      <c r="O16" s="91">
        <v>0.278688524590164</v>
      </c>
      <c r="P16" s="120"/>
    </row>
    <row r="17" customHeight="1" spans="1:16">
      <c r="A17" s="63">
        <v>13</v>
      </c>
      <c r="B17" s="111" t="s">
        <v>176</v>
      </c>
      <c r="C17" s="111" t="s">
        <v>177</v>
      </c>
      <c r="D17" s="111">
        <v>2019</v>
      </c>
      <c r="E17" s="111" t="s">
        <v>153</v>
      </c>
      <c r="F17" s="112">
        <v>7</v>
      </c>
      <c r="G17" s="112">
        <v>66.9096</v>
      </c>
      <c r="H17" s="112">
        <v>4.289</v>
      </c>
      <c r="I17" s="112">
        <f t="shared" si="0"/>
        <v>78.1986</v>
      </c>
      <c r="J17" s="88">
        <f>RANK(I17,$I$5:$I$35)</f>
        <v>13</v>
      </c>
      <c r="K17" s="89">
        <v>31</v>
      </c>
      <c r="L17" s="90">
        <f t="shared" si="1"/>
        <v>0.419354838709677</v>
      </c>
      <c r="M17" s="88">
        <v>18</v>
      </c>
      <c r="N17" s="89">
        <v>61</v>
      </c>
      <c r="O17" s="91">
        <v>0.295081967213115</v>
      </c>
      <c r="P17" s="120"/>
    </row>
    <row r="18" customHeight="1" spans="1:16">
      <c r="A18" s="63">
        <v>14</v>
      </c>
      <c r="B18" s="111" t="s">
        <v>178</v>
      </c>
      <c r="C18" s="111" t="s">
        <v>179</v>
      </c>
      <c r="D18" s="111">
        <v>2019</v>
      </c>
      <c r="E18" s="111" t="s">
        <v>153</v>
      </c>
      <c r="F18" s="112">
        <v>8</v>
      </c>
      <c r="G18" s="112">
        <v>65.4128</v>
      </c>
      <c r="H18" s="112">
        <v>4.037</v>
      </c>
      <c r="I18" s="112">
        <f t="shared" si="0"/>
        <v>77.4498</v>
      </c>
      <c r="J18" s="88">
        <f>RANK(I18,$I$5:$I$35)</f>
        <v>14</v>
      </c>
      <c r="K18" s="89">
        <v>31</v>
      </c>
      <c r="L18" s="90">
        <f t="shared" si="1"/>
        <v>0.451612903225806</v>
      </c>
      <c r="M18" s="88">
        <v>20</v>
      </c>
      <c r="N18" s="89">
        <v>61</v>
      </c>
      <c r="O18" s="91">
        <v>0.327868852459016</v>
      </c>
      <c r="P18" s="120"/>
    </row>
    <row r="19" customHeight="1" spans="1:16">
      <c r="A19" s="63">
        <v>15</v>
      </c>
      <c r="B19" s="111" t="s">
        <v>180</v>
      </c>
      <c r="C19" s="111" t="s">
        <v>181</v>
      </c>
      <c r="D19" s="111">
        <v>2019</v>
      </c>
      <c r="E19" s="111" t="s">
        <v>153</v>
      </c>
      <c r="F19" s="112">
        <v>8.5</v>
      </c>
      <c r="G19" s="112">
        <v>63.8022</v>
      </c>
      <c r="H19" s="112">
        <v>5.004</v>
      </c>
      <c r="I19" s="112">
        <f t="shared" si="0"/>
        <v>77.3062</v>
      </c>
      <c r="J19" s="88">
        <f>RANK(I19,$I$5:$I$35)</f>
        <v>15</v>
      </c>
      <c r="K19" s="89">
        <v>31</v>
      </c>
      <c r="L19" s="90">
        <f t="shared" si="1"/>
        <v>0.483870967741935</v>
      </c>
      <c r="M19" s="88">
        <v>23</v>
      </c>
      <c r="N19" s="89">
        <v>61</v>
      </c>
      <c r="O19" s="91">
        <v>0.377049180327869</v>
      </c>
      <c r="P19" s="120"/>
    </row>
    <row r="20" customHeight="1" spans="1:16">
      <c r="A20" s="63">
        <v>16</v>
      </c>
      <c r="B20" s="111" t="s">
        <v>182</v>
      </c>
      <c r="C20" s="111" t="s">
        <v>183</v>
      </c>
      <c r="D20" s="111">
        <v>2019</v>
      </c>
      <c r="E20" s="111" t="s">
        <v>153</v>
      </c>
      <c r="F20" s="112">
        <v>7.4</v>
      </c>
      <c r="G20" s="112">
        <v>64.4284</v>
      </c>
      <c r="H20" s="112">
        <v>4.014</v>
      </c>
      <c r="I20" s="112">
        <f t="shared" si="0"/>
        <v>75.8424</v>
      </c>
      <c r="J20" s="88">
        <f>RANK(I20,$I$5:$I$35)</f>
        <v>16</v>
      </c>
      <c r="K20" s="89">
        <v>31</v>
      </c>
      <c r="L20" s="90">
        <f t="shared" si="1"/>
        <v>0.516129032258065</v>
      </c>
      <c r="M20" s="88">
        <v>25</v>
      </c>
      <c r="N20" s="89">
        <v>61</v>
      </c>
      <c r="O20" s="91">
        <v>0.409836065573771</v>
      </c>
      <c r="P20" s="120"/>
    </row>
    <row r="21" customHeight="1" spans="1:16">
      <c r="A21" s="63">
        <v>17</v>
      </c>
      <c r="B21" s="111" t="s">
        <v>184</v>
      </c>
      <c r="C21" s="111" t="s">
        <v>185</v>
      </c>
      <c r="D21" s="111">
        <v>2019</v>
      </c>
      <c r="E21" s="111" t="s">
        <v>153</v>
      </c>
      <c r="F21" s="112">
        <v>8.22</v>
      </c>
      <c r="G21" s="112">
        <v>62.0293</v>
      </c>
      <c r="H21" s="112">
        <v>4.8575</v>
      </c>
      <c r="I21" s="112">
        <f t="shared" si="0"/>
        <v>75.1068</v>
      </c>
      <c r="J21" s="88">
        <f>RANK(I21,$I$5:$I$35)</f>
        <v>17</v>
      </c>
      <c r="K21" s="89">
        <v>31</v>
      </c>
      <c r="L21" s="90">
        <f t="shared" si="1"/>
        <v>0.548387096774194</v>
      </c>
      <c r="M21" s="88">
        <v>28</v>
      </c>
      <c r="N21" s="89">
        <v>61</v>
      </c>
      <c r="O21" s="91">
        <v>0.459016393442623</v>
      </c>
      <c r="P21" s="120"/>
    </row>
    <row r="22" customHeight="1" spans="1:16">
      <c r="A22" s="63">
        <v>18</v>
      </c>
      <c r="B22" s="111" t="s">
        <v>186</v>
      </c>
      <c r="C22" s="111" t="s">
        <v>187</v>
      </c>
      <c r="D22" s="111">
        <v>2019</v>
      </c>
      <c r="E22" s="111" t="s">
        <v>153</v>
      </c>
      <c r="F22" s="112">
        <v>7.4</v>
      </c>
      <c r="G22" s="112">
        <v>61.8619</v>
      </c>
      <c r="H22" s="112">
        <v>4.5375</v>
      </c>
      <c r="I22" s="112">
        <f t="shared" si="0"/>
        <v>73.7994</v>
      </c>
      <c r="J22" s="88">
        <f>RANK(I22,$I$5:$I$35)</f>
        <v>18</v>
      </c>
      <c r="K22" s="89">
        <v>31</v>
      </c>
      <c r="L22" s="90">
        <f t="shared" si="1"/>
        <v>0.580645161290323</v>
      </c>
      <c r="M22" s="88">
        <v>33</v>
      </c>
      <c r="N22" s="89">
        <v>61</v>
      </c>
      <c r="O22" s="91">
        <v>0.540983606557377</v>
      </c>
      <c r="P22" s="120"/>
    </row>
    <row r="23" customHeight="1" spans="1:16">
      <c r="A23" s="63">
        <v>19</v>
      </c>
      <c r="B23" s="111" t="s">
        <v>188</v>
      </c>
      <c r="C23" s="111" t="s">
        <v>189</v>
      </c>
      <c r="D23" s="111">
        <v>2019</v>
      </c>
      <c r="E23" s="111" t="s">
        <v>153</v>
      </c>
      <c r="F23" s="112">
        <v>7.1</v>
      </c>
      <c r="G23" s="112">
        <v>63.0617</v>
      </c>
      <c r="H23" s="112">
        <v>3.53</v>
      </c>
      <c r="I23" s="112">
        <f t="shared" si="0"/>
        <v>73.6917</v>
      </c>
      <c r="J23" s="88">
        <f>RANK(I23,$I$5:$I$35)</f>
        <v>19</v>
      </c>
      <c r="K23" s="89">
        <v>31</v>
      </c>
      <c r="L23" s="90">
        <f t="shared" si="1"/>
        <v>0.612903225806452</v>
      </c>
      <c r="M23" s="88">
        <v>35</v>
      </c>
      <c r="N23" s="89">
        <v>61</v>
      </c>
      <c r="O23" s="91">
        <v>0.573770491803279</v>
      </c>
      <c r="P23" s="120"/>
    </row>
    <row r="24" customHeight="1" spans="1:16">
      <c r="A24" s="63">
        <v>20</v>
      </c>
      <c r="B24" s="111" t="s">
        <v>190</v>
      </c>
      <c r="C24" s="111" t="s">
        <v>191</v>
      </c>
      <c r="D24" s="111">
        <v>2019</v>
      </c>
      <c r="E24" s="111" t="s">
        <v>153</v>
      </c>
      <c r="F24" s="112">
        <v>7.3</v>
      </c>
      <c r="G24" s="112">
        <v>62.015</v>
      </c>
      <c r="H24" s="112">
        <v>4.188</v>
      </c>
      <c r="I24" s="112">
        <f t="shared" si="0"/>
        <v>73.503</v>
      </c>
      <c r="J24" s="88">
        <f>RANK(I24,$I$5:$I$35)</f>
        <v>20</v>
      </c>
      <c r="K24" s="89">
        <v>31</v>
      </c>
      <c r="L24" s="90">
        <f t="shared" si="1"/>
        <v>0.645161290322581</v>
      </c>
      <c r="M24" s="88">
        <v>36</v>
      </c>
      <c r="N24" s="89">
        <v>61</v>
      </c>
      <c r="O24" s="91">
        <v>0.590163934426229</v>
      </c>
      <c r="P24" s="120"/>
    </row>
    <row r="25" customHeight="1" spans="1:16">
      <c r="A25" s="63">
        <v>21</v>
      </c>
      <c r="B25" s="111" t="s">
        <v>192</v>
      </c>
      <c r="C25" s="111" t="s">
        <v>193</v>
      </c>
      <c r="D25" s="111">
        <v>2019</v>
      </c>
      <c r="E25" s="111" t="s">
        <v>153</v>
      </c>
      <c r="F25" s="112">
        <v>7.9</v>
      </c>
      <c r="G25" s="112">
        <v>60.5227</v>
      </c>
      <c r="H25" s="112">
        <v>4.151</v>
      </c>
      <c r="I25" s="112">
        <f t="shared" si="0"/>
        <v>72.5737</v>
      </c>
      <c r="J25" s="88">
        <f>RANK(I25,$I$5:$I$35)</f>
        <v>21</v>
      </c>
      <c r="K25" s="89">
        <v>31</v>
      </c>
      <c r="L25" s="90">
        <f t="shared" si="1"/>
        <v>0.67741935483871</v>
      </c>
      <c r="M25" s="88">
        <v>41</v>
      </c>
      <c r="N25" s="89">
        <v>61</v>
      </c>
      <c r="O25" s="91">
        <v>0.672131147540984</v>
      </c>
      <c r="P25" s="120"/>
    </row>
    <row r="26" customHeight="1" spans="1:16">
      <c r="A26" s="63">
        <v>22</v>
      </c>
      <c r="B26" s="111" t="s">
        <v>194</v>
      </c>
      <c r="C26" s="111" t="s">
        <v>195</v>
      </c>
      <c r="D26" s="111">
        <v>2019</v>
      </c>
      <c r="E26" s="111" t="s">
        <v>153</v>
      </c>
      <c r="F26" s="112">
        <v>7.4</v>
      </c>
      <c r="G26" s="112">
        <v>60.4977</v>
      </c>
      <c r="H26" s="112">
        <v>4.4265</v>
      </c>
      <c r="I26" s="112">
        <f t="shared" si="0"/>
        <v>72.3242</v>
      </c>
      <c r="J26" s="88">
        <f>RANK(I26,$I$5:$I$35)</f>
        <v>22</v>
      </c>
      <c r="K26" s="89">
        <v>31</v>
      </c>
      <c r="L26" s="90">
        <f t="shared" si="1"/>
        <v>0.709677419354839</v>
      </c>
      <c r="M26" s="88">
        <v>43</v>
      </c>
      <c r="N26" s="89">
        <v>61</v>
      </c>
      <c r="O26" s="91">
        <v>0.704918032786885</v>
      </c>
      <c r="P26" s="120"/>
    </row>
    <row r="27" customHeight="1" spans="1:16">
      <c r="A27" s="63">
        <v>23</v>
      </c>
      <c r="B27" s="111" t="s">
        <v>196</v>
      </c>
      <c r="C27" s="111" t="s">
        <v>197</v>
      </c>
      <c r="D27" s="111">
        <v>2019</v>
      </c>
      <c r="E27" s="111" t="s">
        <v>153</v>
      </c>
      <c r="F27" s="112">
        <v>7</v>
      </c>
      <c r="G27" s="112">
        <v>60.8274</v>
      </c>
      <c r="H27" s="112">
        <v>3.77</v>
      </c>
      <c r="I27" s="112">
        <f t="shared" si="0"/>
        <v>71.5974</v>
      </c>
      <c r="J27" s="88">
        <f>RANK(I27,$I$5:$I$35)</f>
        <v>23</v>
      </c>
      <c r="K27" s="89">
        <v>31</v>
      </c>
      <c r="L27" s="90">
        <f t="shared" si="1"/>
        <v>0.741935483870968</v>
      </c>
      <c r="M27" s="88">
        <v>47</v>
      </c>
      <c r="N27" s="89">
        <v>61</v>
      </c>
      <c r="O27" s="91">
        <v>0.770491803278688</v>
      </c>
      <c r="P27" s="120"/>
    </row>
    <row r="28" customHeight="1" spans="1:16">
      <c r="A28" s="63">
        <v>24</v>
      </c>
      <c r="B28" s="111" t="s">
        <v>198</v>
      </c>
      <c r="C28" s="111" t="s">
        <v>199</v>
      </c>
      <c r="D28" s="111">
        <v>2019</v>
      </c>
      <c r="E28" s="111" t="s">
        <v>153</v>
      </c>
      <c r="F28" s="112">
        <v>7.4</v>
      </c>
      <c r="G28" s="112">
        <v>59.5071</v>
      </c>
      <c r="H28" s="112">
        <v>4.639</v>
      </c>
      <c r="I28" s="112">
        <f t="shared" si="0"/>
        <v>71.5461</v>
      </c>
      <c r="J28" s="88">
        <f>RANK(I28,$I$5:$I$35)</f>
        <v>24</v>
      </c>
      <c r="K28" s="89">
        <v>31</v>
      </c>
      <c r="L28" s="90">
        <f t="shared" si="1"/>
        <v>0.774193548387097</v>
      </c>
      <c r="M28" s="88">
        <v>48</v>
      </c>
      <c r="N28" s="89">
        <v>61</v>
      </c>
      <c r="O28" s="91">
        <v>0.786885245901639</v>
      </c>
      <c r="P28" s="120"/>
    </row>
    <row r="29" customHeight="1" spans="1:16">
      <c r="A29" s="63">
        <v>25</v>
      </c>
      <c r="B29" s="111" t="s">
        <v>200</v>
      </c>
      <c r="C29" s="111" t="s">
        <v>201</v>
      </c>
      <c r="D29" s="111">
        <v>2019</v>
      </c>
      <c r="E29" s="111" t="s">
        <v>153</v>
      </c>
      <c r="F29" s="112">
        <v>7</v>
      </c>
      <c r="G29" s="112">
        <v>60.8457</v>
      </c>
      <c r="H29" s="112">
        <v>3.14</v>
      </c>
      <c r="I29" s="112">
        <f t="shared" si="0"/>
        <v>70.9857</v>
      </c>
      <c r="J29" s="88">
        <f>RANK(I29,$I$5:$I$35)</f>
        <v>25</v>
      </c>
      <c r="K29" s="89">
        <v>31</v>
      </c>
      <c r="L29" s="90">
        <f t="shared" si="1"/>
        <v>0.806451612903226</v>
      </c>
      <c r="M29" s="88">
        <v>49</v>
      </c>
      <c r="N29" s="89">
        <v>61</v>
      </c>
      <c r="O29" s="91">
        <v>0.80327868852459</v>
      </c>
      <c r="P29" s="120"/>
    </row>
    <row r="30" customHeight="1" spans="1:16">
      <c r="A30" s="63">
        <v>26</v>
      </c>
      <c r="B30" s="111" t="s">
        <v>202</v>
      </c>
      <c r="C30" s="111" t="s">
        <v>203</v>
      </c>
      <c r="D30" s="111">
        <v>2019</v>
      </c>
      <c r="E30" s="111" t="s">
        <v>153</v>
      </c>
      <c r="F30" s="112">
        <v>6.8</v>
      </c>
      <c r="G30" s="112">
        <v>58.7676</v>
      </c>
      <c r="H30" s="112">
        <v>3.18</v>
      </c>
      <c r="I30" s="112">
        <f t="shared" si="0"/>
        <v>68.7476</v>
      </c>
      <c r="J30" s="88">
        <f>RANK(I30,$I$5:$I$35)</f>
        <v>26</v>
      </c>
      <c r="K30" s="89">
        <v>31</v>
      </c>
      <c r="L30" s="90">
        <f t="shared" si="1"/>
        <v>0.838709677419355</v>
      </c>
      <c r="M30" s="88">
        <v>54</v>
      </c>
      <c r="N30" s="89">
        <v>61</v>
      </c>
      <c r="O30" s="91">
        <v>0.885245901639344</v>
      </c>
      <c r="P30" s="120"/>
    </row>
    <row r="31" customHeight="1" spans="1:16">
      <c r="A31" s="63">
        <v>27</v>
      </c>
      <c r="B31" s="111" t="s">
        <v>204</v>
      </c>
      <c r="C31" s="111" t="s">
        <v>205</v>
      </c>
      <c r="D31" s="111">
        <v>2019</v>
      </c>
      <c r="E31" s="111" t="s">
        <v>153</v>
      </c>
      <c r="F31" s="112">
        <v>6.9</v>
      </c>
      <c r="G31" s="112">
        <v>57.5828</v>
      </c>
      <c r="H31" s="112">
        <v>3.553</v>
      </c>
      <c r="I31" s="112">
        <f t="shared" si="0"/>
        <v>68.0358</v>
      </c>
      <c r="J31" s="88">
        <f>RANK(I31,$I$5:$I$35)</f>
        <v>27</v>
      </c>
      <c r="K31" s="89">
        <v>31</v>
      </c>
      <c r="L31" s="90">
        <f t="shared" si="1"/>
        <v>0.870967741935484</v>
      </c>
      <c r="M31" s="88">
        <v>55</v>
      </c>
      <c r="N31" s="89">
        <v>61</v>
      </c>
      <c r="O31" s="91">
        <v>0.901639344262295</v>
      </c>
      <c r="P31" s="120"/>
    </row>
    <row r="32" customHeight="1" spans="1:16">
      <c r="A32" s="63">
        <v>28</v>
      </c>
      <c r="B32" s="111" t="s">
        <v>206</v>
      </c>
      <c r="C32" s="111" t="s">
        <v>207</v>
      </c>
      <c r="D32" s="111">
        <v>2019</v>
      </c>
      <c r="E32" s="111" t="s">
        <v>153</v>
      </c>
      <c r="F32" s="112">
        <v>7.2</v>
      </c>
      <c r="G32" s="112">
        <v>57.0216</v>
      </c>
      <c r="H32" s="112">
        <v>3.479</v>
      </c>
      <c r="I32" s="112">
        <f t="shared" si="0"/>
        <v>67.7006</v>
      </c>
      <c r="J32" s="88">
        <f>RANK(I32,$I$5:$I$35)</f>
        <v>28</v>
      </c>
      <c r="K32" s="89">
        <v>31</v>
      </c>
      <c r="L32" s="90">
        <f t="shared" si="1"/>
        <v>0.903225806451613</v>
      </c>
      <c r="M32" s="88">
        <v>57</v>
      </c>
      <c r="N32" s="89">
        <v>61</v>
      </c>
      <c r="O32" s="91">
        <v>0.934426229508197</v>
      </c>
      <c r="P32" s="120"/>
    </row>
    <row r="33" customHeight="1" spans="1:16">
      <c r="A33" s="63">
        <v>29</v>
      </c>
      <c r="B33" s="111" t="s">
        <v>208</v>
      </c>
      <c r="C33" s="111" t="s">
        <v>209</v>
      </c>
      <c r="D33" s="111">
        <v>2019</v>
      </c>
      <c r="E33" s="111" t="s">
        <v>153</v>
      </c>
      <c r="F33" s="112">
        <v>7.8</v>
      </c>
      <c r="G33" s="112">
        <v>54.3603</v>
      </c>
      <c r="H33" s="112">
        <v>3.626</v>
      </c>
      <c r="I33" s="112">
        <f t="shared" si="0"/>
        <v>65.7863</v>
      </c>
      <c r="J33" s="88">
        <f>RANK(I33,$I$5:$I$35)</f>
        <v>29</v>
      </c>
      <c r="K33" s="89">
        <v>31</v>
      </c>
      <c r="L33" s="90">
        <f t="shared" si="1"/>
        <v>0.935483870967742</v>
      </c>
      <c r="M33" s="88">
        <v>58</v>
      </c>
      <c r="N33" s="89">
        <v>61</v>
      </c>
      <c r="O33" s="91">
        <v>0.950819672131147</v>
      </c>
      <c r="P33" s="120"/>
    </row>
    <row r="34" customHeight="1" spans="1:16">
      <c r="A34" s="63">
        <v>30</v>
      </c>
      <c r="B34" s="111" t="s">
        <v>210</v>
      </c>
      <c r="C34" s="111" t="s">
        <v>211</v>
      </c>
      <c r="D34" s="111">
        <v>2019</v>
      </c>
      <c r="E34" s="111" t="s">
        <v>153</v>
      </c>
      <c r="F34" s="112">
        <v>8</v>
      </c>
      <c r="G34" s="112">
        <v>51.8549</v>
      </c>
      <c r="H34" s="112">
        <v>4.37</v>
      </c>
      <c r="I34" s="112">
        <f t="shared" si="0"/>
        <v>64.2249</v>
      </c>
      <c r="J34" s="88">
        <f>RANK(I34,$I$5:$I$35)</f>
        <v>30</v>
      </c>
      <c r="K34" s="89">
        <v>31</v>
      </c>
      <c r="L34" s="90">
        <f t="shared" si="1"/>
        <v>0.967741935483871</v>
      </c>
      <c r="M34" s="88">
        <v>60</v>
      </c>
      <c r="N34" s="89">
        <v>61</v>
      </c>
      <c r="O34" s="91">
        <v>0.983606557377049</v>
      </c>
      <c r="P34" s="120"/>
    </row>
    <row r="35" customHeight="1" spans="1:16">
      <c r="A35" s="63">
        <v>31</v>
      </c>
      <c r="B35" s="111" t="s">
        <v>212</v>
      </c>
      <c r="C35" s="111" t="s">
        <v>213</v>
      </c>
      <c r="D35" s="111">
        <v>2019</v>
      </c>
      <c r="E35" s="111" t="s">
        <v>153</v>
      </c>
      <c r="F35" s="112">
        <v>7</v>
      </c>
      <c r="G35" s="112">
        <v>47.2518</v>
      </c>
      <c r="H35" s="112">
        <v>4.466</v>
      </c>
      <c r="I35" s="112">
        <f t="shared" si="0"/>
        <v>58.7178</v>
      </c>
      <c r="J35" s="88">
        <f>RANK(I35,$I$5:$I$35)</f>
        <v>31</v>
      </c>
      <c r="K35" s="89">
        <v>31</v>
      </c>
      <c r="L35" s="90">
        <f t="shared" si="1"/>
        <v>1</v>
      </c>
      <c r="M35" s="88">
        <v>61</v>
      </c>
      <c r="N35" s="121">
        <v>61</v>
      </c>
      <c r="O35" s="122">
        <v>1</v>
      </c>
      <c r="P35" s="120"/>
    </row>
    <row r="36" customHeight="1" spans="1:16">
      <c r="A36" s="68"/>
      <c r="B36" s="69"/>
      <c r="C36" s="70"/>
      <c r="D36" s="113"/>
      <c r="E36" s="114"/>
      <c r="F36" s="73"/>
      <c r="G36" s="74"/>
      <c r="H36" s="74"/>
      <c r="I36" s="93"/>
      <c r="J36" s="94"/>
      <c r="K36" s="94"/>
      <c r="L36" s="94"/>
      <c r="M36" s="94"/>
      <c r="N36" s="95"/>
      <c r="O36" s="94"/>
      <c r="P36" s="96"/>
    </row>
    <row r="37" customHeight="1" spans="1:29">
      <c r="A37" s="115">
        <v>32</v>
      </c>
      <c r="B37" s="81" t="s">
        <v>214</v>
      </c>
      <c r="C37" s="82" t="s">
        <v>215</v>
      </c>
      <c r="D37" s="81" t="s">
        <v>216</v>
      </c>
      <c r="E37" s="83" t="s">
        <v>217</v>
      </c>
      <c r="F37" s="84">
        <v>8.2</v>
      </c>
      <c r="G37" s="84">
        <v>75.53</v>
      </c>
      <c r="H37" s="84">
        <v>5.58</v>
      </c>
      <c r="I37" s="101">
        <f t="shared" ref="I37:I47" si="2">F37+G37+H37</f>
        <v>89.31</v>
      </c>
      <c r="J37" s="82">
        <f t="shared" ref="J37:J47" si="3">RANK(I37,$I$37:$I$66)</f>
        <v>1</v>
      </c>
      <c r="K37" s="82">
        <v>30</v>
      </c>
      <c r="L37" s="123">
        <f t="shared" ref="L37:L57" si="4">IFERROR(J37/K37,"")</f>
        <v>0.0333333333333333</v>
      </c>
      <c r="M37" s="88">
        <v>1</v>
      </c>
      <c r="N37" s="42">
        <v>61</v>
      </c>
      <c r="O37" s="124">
        <v>0.0163934426229508</v>
      </c>
      <c r="P37" s="123"/>
      <c r="S37" s="132"/>
      <c r="T37" s="132"/>
      <c r="U37" s="132"/>
      <c r="V37" s="132"/>
      <c r="W37" s="132"/>
      <c r="X37" s="133"/>
      <c r="Y37" s="132"/>
      <c r="Z37" s="135"/>
      <c r="AA37" s="136"/>
      <c r="AB37" s="135"/>
      <c r="AC37" s="135"/>
    </row>
    <row r="38" customHeight="1" spans="1:29">
      <c r="A38" s="63">
        <v>33</v>
      </c>
      <c r="B38" s="37" t="s">
        <v>218</v>
      </c>
      <c r="C38" s="38" t="s">
        <v>219</v>
      </c>
      <c r="D38" s="37" t="s">
        <v>216</v>
      </c>
      <c r="E38" s="111" t="s">
        <v>217</v>
      </c>
      <c r="F38" s="116">
        <v>7.4</v>
      </c>
      <c r="G38" s="116">
        <v>73.68</v>
      </c>
      <c r="H38" s="116">
        <v>4.92</v>
      </c>
      <c r="I38" s="87">
        <f t="shared" si="2"/>
        <v>86</v>
      </c>
      <c r="J38" s="89">
        <f t="shared" si="3"/>
        <v>2</v>
      </c>
      <c r="K38" s="89">
        <v>30</v>
      </c>
      <c r="L38" s="90">
        <f t="shared" si="4"/>
        <v>0.0666666666666667</v>
      </c>
      <c r="M38" s="88">
        <v>2</v>
      </c>
      <c r="N38" s="125">
        <v>61</v>
      </c>
      <c r="O38" s="90">
        <v>0.0327868852459016</v>
      </c>
      <c r="P38" s="126"/>
      <c r="S38" s="132"/>
      <c r="T38" s="132"/>
      <c r="U38" s="132"/>
      <c r="V38" s="132"/>
      <c r="W38" s="132"/>
      <c r="X38" s="133"/>
      <c r="Y38" s="136"/>
      <c r="Z38" s="135"/>
      <c r="AA38" s="136"/>
      <c r="AB38" s="135"/>
      <c r="AC38" s="132"/>
    </row>
    <row r="39" customHeight="1" spans="1:29">
      <c r="A39" s="63">
        <v>34</v>
      </c>
      <c r="B39" s="37" t="s">
        <v>220</v>
      </c>
      <c r="C39" s="38" t="s">
        <v>221</v>
      </c>
      <c r="D39" s="37" t="s">
        <v>216</v>
      </c>
      <c r="E39" s="111" t="s">
        <v>217</v>
      </c>
      <c r="F39" s="117">
        <v>7.7</v>
      </c>
      <c r="G39" s="117">
        <v>68.75</v>
      </c>
      <c r="H39" s="117">
        <v>4.01</v>
      </c>
      <c r="I39" s="87">
        <f t="shared" si="2"/>
        <v>80.46</v>
      </c>
      <c r="J39" s="89">
        <f t="shared" si="3"/>
        <v>3</v>
      </c>
      <c r="K39" s="89">
        <v>30</v>
      </c>
      <c r="L39" s="90">
        <f t="shared" si="4"/>
        <v>0.1</v>
      </c>
      <c r="M39" s="88">
        <v>10</v>
      </c>
      <c r="N39" s="125">
        <v>61</v>
      </c>
      <c r="O39" s="90">
        <v>0.163934426229508</v>
      </c>
      <c r="P39" s="127"/>
      <c r="S39" s="132"/>
      <c r="T39" s="132"/>
      <c r="U39" s="132"/>
      <c r="V39" s="132"/>
      <c r="W39" s="132"/>
      <c r="X39" s="133"/>
      <c r="Y39" s="136"/>
      <c r="Z39" s="135"/>
      <c r="AA39" s="136"/>
      <c r="AB39" s="135"/>
      <c r="AC39" s="132"/>
    </row>
    <row r="40" customHeight="1" spans="1:29">
      <c r="A40" s="63">
        <v>35</v>
      </c>
      <c r="B40" s="37" t="s">
        <v>222</v>
      </c>
      <c r="C40" s="38" t="s">
        <v>223</v>
      </c>
      <c r="D40" s="37" t="s">
        <v>216</v>
      </c>
      <c r="E40" s="111" t="s">
        <v>217</v>
      </c>
      <c r="F40" s="116">
        <v>7.7</v>
      </c>
      <c r="G40" s="116">
        <v>68.13</v>
      </c>
      <c r="H40" s="116">
        <v>4.26</v>
      </c>
      <c r="I40" s="87">
        <f t="shared" si="2"/>
        <v>80.09</v>
      </c>
      <c r="J40" s="89">
        <f t="shared" si="3"/>
        <v>4</v>
      </c>
      <c r="K40" s="89">
        <v>30</v>
      </c>
      <c r="L40" s="90">
        <f t="shared" si="4"/>
        <v>0.133333333333333</v>
      </c>
      <c r="M40" s="88">
        <v>11</v>
      </c>
      <c r="N40" s="125">
        <v>61</v>
      </c>
      <c r="O40" s="90">
        <v>0.180327868852459</v>
      </c>
      <c r="P40" s="126"/>
      <c r="S40" s="132"/>
      <c r="T40" s="132"/>
      <c r="U40" s="132"/>
      <c r="V40" s="132"/>
      <c r="W40" s="132"/>
      <c r="X40" s="133"/>
      <c r="Y40" s="136"/>
      <c r="Z40" s="135"/>
      <c r="AA40" s="136"/>
      <c r="AB40" s="135"/>
      <c r="AC40" s="132"/>
    </row>
    <row r="41" customHeight="1" spans="1:29">
      <c r="A41" s="63">
        <v>36</v>
      </c>
      <c r="B41" s="37" t="s">
        <v>224</v>
      </c>
      <c r="C41" s="38" t="s">
        <v>225</v>
      </c>
      <c r="D41" s="37" t="s">
        <v>216</v>
      </c>
      <c r="E41" s="111" t="s">
        <v>217</v>
      </c>
      <c r="F41" s="116">
        <v>7.2</v>
      </c>
      <c r="G41" s="116">
        <v>67.9</v>
      </c>
      <c r="H41" s="116">
        <v>4.4</v>
      </c>
      <c r="I41" s="87">
        <f t="shared" si="2"/>
        <v>79.5</v>
      </c>
      <c r="J41" s="89">
        <f t="shared" si="3"/>
        <v>5</v>
      </c>
      <c r="K41" s="89">
        <v>30</v>
      </c>
      <c r="L41" s="90">
        <f t="shared" si="4"/>
        <v>0.166666666666667</v>
      </c>
      <c r="M41" s="88">
        <v>13</v>
      </c>
      <c r="N41" s="125">
        <v>61</v>
      </c>
      <c r="O41" s="90">
        <v>0.213114754098361</v>
      </c>
      <c r="P41" s="126"/>
      <c r="S41" s="132"/>
      <c r="T41" s="132"/>
      <c r="U41" s="134"/>
      <c r="V41" s="132"/>
      <c r="W41" s="132"/>
      <c r="X41" s="133"/>
      <c r="Y41" s="136"/>
      <c r="Z41" s="135"/>
      <c r="AA41" s="136"/>
      <c r="AB41" s="135"/>
      <c r="AC41" s="132"/>
    </row>
    <row r="42" customHeight="1" spans="1:29">
      <c r="A42" s="63">
        <v>37</v>
      </c>
      <c r="B42" s="37" t="s">
        <v>226</v>
      </c>
      <c r="C42" s="38" t="s">
        <v>227</v>
      </c>
      <c r="D42" s="37" t="s">
        <v>216</v>
      </c>
      <c r="E42" s="111" t="s">
        <v>217</v>
      </c>
      <c r="F42" s="67">
        <v>8.1</v>
      </c>
      <c r="G42" s="67">
        <v>65.82</v>
      </c>
      <c r="H42" s="67">
        <v>4.14</v>
      </c>
      <c r="I42" s="87">
        <f t="shared" si="2"/>
        <v>78.06</v>
      </c>
      <c r="J42" s="89">
        <f t="shared" si="3"/>
        <v>6</v>
      </c>
      <c r="K42" s="89">
        <v>30</v>
      </c>
      <c r="L42" s="90">
        <f t="shared" si="4"/>
        <v>0.2</v>
      </c>
      <c r="M42" s="88">
        <v>19</v>
      </c>
      <c r="N42" s="125">
        <v>61</v>
      </c>
      <c r="O42" s="90">
        <v>0.311475409836066</v>
      </c>
      <c r="P42" s="128"/>
      <c r="S42" s="132"/>
      <c r="T42" s="132"/>
      <c r="U42" s="132"/>
      <c r="V42" s="132"/>
      <c r="W42" s="132"/>
      <c r="X42" s="133"/>
      <c r="Y42" s="136"/>
      <c r="Z42" s="135"/>
      <c r="AA42" s="136"/>
      <c r="AB42" s="135"/>
      <c r="AC42" s="132"/>
    </row>
    <row r="43" customHeight="1" spans="1:29">
      <c r="A43" s="63">
        <v>38</v>
      </c>
      <c r="B43" s="37" t="s">
        <v>228</v>
      </c>
      <c r="C43" s="38" t="s">
        <v>229</v>
      </c>
      <c r="D43" s="37" t="s">
        <v>216</v>
      </c>
      <c r="E43" s="111" t="s">
        <v>217</v>
      </c>
      <c r="F43" s="117">
        <v>8</v>
      </c>
      <c r="G43" s="117">
        <v>64.5</v>
      </c>
      <c r="H43" s="117">
        <v>4.9</v>
      </c>
      <c r="I43" s="87">
        <f t="shared" si="2"/>
        <v>77.4</v>
      </c>
      <c r="J43" s="89">
        <f t="shared" si="3"/>
        <v>7</v>
      </c>
      <c r="K43" s="89">
        <v>30</v>
      </c>
      <c r="L43" s="90">
        <f t="shared" si="4"/>
        <v>0.233333333333333</v>
      </c>
      <c r="M43" s="88">
        <v>21</v>
      </c>
      <c r="N43" s="125">
        <v>61</v>
      </c>
      <c r="O43" s="90">
        <v>0.344262295081967</v>
      </c>
      <c r="P43" s="127"/>
      <c r="S43" s="132"/>
      <c r="T43" s="132"/>
      <c r="U43" s="132"/>
      <c r="V43" s="132"/>
      <c r="W43" s="132"/>
      <c r="X43" s="133"/>
      <c r="Y43" s="136"/>
      <c r="Z43" s="135"/>
      <c r="AA43" s="136"/>
      <c r="AB43" s="135"/>
      <c r="AC43" s="132"/>
    </row>
    <row r="44" customHeight="1" spans="1:29">
      <c r="A44" s="63">
        <v>39</v>
      </c>
      <c r="B44" s="37" t="s">
        <v>230</v>
      </c>
      <c r="C44" s="38" t="s">
        <v>231</v>
      </c>
      <c r="D44" s="37" t="s">
        <v>216</v>
      </c>
      <c r="E44" s="111" t="s">
        <v>217</v>
      </c>
      <c r="F44" s="117">
        <v>8</v>
      </c>
      <c r="G44" s="117">
        <v>64.83</v>
      </c>
      <c r="H44" s="117">
        <v>4.53</v>
      </c>
      <c r="I44" s="87">
        <f t="shared" si="2"/>
        <v>77.36</v>
      </c>
      <c r="J44" s="89">
        <f t="shared" si="3"/>
        <v>8</v>
      </c>
      <c r="K44" s="89">
        <v>30</v>
      </c>
      <c r="L44" s="90">
        <f t="shared" si="4"/>
        <v>0.266666666666667</v>
      </c>
      <c r="M44" s="88">
        <v>22</v>
      </c>
      <c r="N44" s="125">
        <v>61</v>
      </c>
      <c r="O44" s="90">
        <v>0.360655737704918</v>
      </c>
      <c r="P44" s="127"/>
      <c r="S44" s="132"/>
      <c r="T44" s="132"/>
      <c r="U44" s="132"/>
      <c r="V44" s="132"/>
      <c r="W44" s="132"/>
      <c r="X44" s="133"/>
      <c r="Y44" s="136"/>
      <c r="Z44" s="135"/>
      <c r="AA44" s="136"/>
      <c r="AB44" s="135"/>
      <c r="AC44" s="132"/>
    </row>
    <row r="45" customHeight="1" spans="1:29">
      <c r="A45" s="63">
        <v>40</v>
      </c>
      <c r="B45" s="37" t="s">
        <v>232</v>
      </c>
      <c r="C45" s="38" t="s">
        <v>233</v>
      </c>
      <c r="D45" s="37" t="s">
        <v>216</v>
      </c>
      <c r="E45" s="111" t="s">
        <v>217</v>
      </c>
      <c r="F45" s="116">
        <v>8.1</v>
      </c>
      <c r="G45" s="116">
        <v>64.24</v>
      </c>
      <c r="H45" s="116">
        <v>4.31</v>
      </c>
      <c r="I45" s="87">
        <f t="shared" si="2"/>
        <v>76.65</v>
      </c>
      <c r="J45" s="89">
        <f t="shared" si="3"/>
        <v>9</v>
      </c>
      <c r="K45" s="89">
        <v>30</v>
      </c>
      <c r="L45" s="90">
        <f t="shared" si="4"/>
        <v>0.3</v>
      </c>
      <c r="M45" s="88">
        <v>24</v>
      </c>
      <c r="N45" s="125">
        <v>61</v>
      </c>
      <c r="O45" s="90">
        <v>0.39344262295082</v>
      </c>
      <c r="P45" s="126"/>
      <c r="S45" s="132"/>
      <c r="T45" s="132"/>
      <c r="U45" s="132"/>
      <c r="V45" s="132"/>
      <c r="W45" s="132"/>
      <c r="X45" s="133"/>
      <c r="Y45" s="136"/>
      <c r="Z45" s="135"/>
      <c r="AA45" s="136"/>
      <c r="AB45" s="135"/>
      <c r="AC45" s="132"/>
    </row>
    <row r="46" ht="17.25" customHeight="1" spans="1:29">
      <c r="A46" s="63">
        <v>41</v>
      </c>
      <c r="B46" s="37" t="s">
        <v>234</v>
      </c>
      <c r="C46" s="38" t="s">
        <v>235</v>
      </c>
      <c r="D46" s="37" t="s">
        <v>216</v>
      </c>
      <c r="E46" s="111" t="s">
        <v>217</v>
      </c>
      <c r="F46" s="117">
        <v>7</v>
      </c>
      <c r="G46" s="117">
        <v>64.37</v>
      </c>
      <c r="H46" s="117">
        <v>4.4</v>
      </c>
      <c r="I46" s="87">
        <f t="shared" si="2"/>
        <v>75.77</v>
      </c>
      <c r="J46" s="89">
        <f t="shared" si="3"/>
        <v>10</v>
      </c>
      <c r="K46" s="89">
        <v>30</v>
      </c>
      <c r="L46" s="90">
        <f t="shared" si="4"/>
        <v>0.333333333333333</v>
      </c>
      <c r="M46" s="88">
        <v>26</v>
      </c>
      <c r="N46" s="125">
        <v>61</v>
      </c>
      <c r="O46" s="90">
        <v>0.426229508196721</v>
      </c>
      <c r="P46" s="127"/>
      <c r="S46" s="132"/>
      <c r="T46" s="132"/>
      <c r="U46" s="132"/>
      <c r="V46" s="132"/>
      <c r="W46" s="132"/>
      <c r="X46" s="133"/>
      <c r="Y46" s="136"/>
      <c r="Z46" s="135"/>
      <c r="AA46" s="136"/>
      <c r="AB46" s="135"/>
      <c r="AC46" s="132"/>
    </row>
    <row r="47" ht="17.25" customHeight="1" spans="1:29">
      <c r="A47" s="63">
        <v>42</v>
      </c>
      <c r="B47" s="37" t="s">
        <v>236</v>
      </c>
      <c r="C47" s="38" t="s">
        <v>237</v>
      </c>
      <c r="D47" s="37" t="s">
        <v>216</v>
      </c>
      <c r="E47" s="111" t="s">
        <v>217</v>
      </c>
      <c r="F47" s="116">
        <v>9</v>
      </c>
      <c r="G47" s="116">
        <v>61.48</v>
      </c>
      <c r="H47" s="116">
        <v>4.71</v>
      </c>
      <c r="I47" s="87">
        <f t="shared" si="2"/>
        <v>75.19</v>
      </c>
      <c r="J47" s="89">
        <f t="shared" si="3"/>
        <v>11</v>
      </c>
      <c r="K47" s="89">
        <v>30</v>
      </c>
      <c r="L47" s="90">
        <f t="shared" si="4"/>
        <v>0.366666666666667</v>
      </c>
      <c r="M47" s="88">
        <v>27</v>
      </c>
      <c r="N47" s="125">
        <v>61</v>
      </c>
      <c r="O47" s="90">
        <v>0.442622950819672</v>
      </c>
      <c r="P47" s="127"/>
      <c r="S47" s="132"/>
      <c r="T47" s="132"/>
      <c r="U47" s="132"/>
      <c r="V47" s="132"/>
      <c r="W47" s="132"/>
      <c r="X47" s="133"/>
      <c r="Y47" s="136"/>
      <c r="Z47" s="135"/>
      <c r="AA47" s="136"/>
      <c r="AB47" s="135"/>
      <c r="AC47" s="132"/>
    </row>
    <row r="48" ht="17.25" customHeight="1" spans="1:29">
      <c r="A48" s="63">
        <v>43</v>
      </c>
      <c r="B48" s="37" t="s">
        <v>238</v>
      </c>
      <c r="C48" s="38" t="s">
        <v>239</v>
      </c>
      <c r="D48" s="37" t="s">
        <v>216</v>
      </c>
      <c r="E48" s="111" t="s">
        <v>217</v>
      </c>
      <c r="F48" s="116">
        <v>7.1</v>
      </c>
      <c r="G48" s="116">
        <v>63.53</v>
      </c>
      <c r="H48" s="116">
        <v>4.21</v>
      </c>
      <c r="I48" s="87">
        <f t="shared" ref="I48:I67" si="5">F48+G48+H48</f>
        <v>74.84</v>
      </c>
      <c r="J48" s="89">
        <f t="shared" ref="J48:J67" si="6">RANK(I48,$I$37:$I$66)</f>
        <v>12</v>
      </c>
      <c r="K48" s="89">
        <v>30</v>
      </c>
      <c r="L48" s="90">
        <f t="shared" si="4"/>
        <v>0.4</v>
      </c>
      <c r="M48" s="88">
        <v>29</v>
      </c>
      <c r="N48" s="125">
        <v>61</v>
      </c>
      <c r="O48" s="90">
        <v>0.475409836065574</v>
      </c>
      <c r="P48" s="126"/>
      <c r="S48" s="132"/>
      <c r="T48" s="132"/>
      <c r="U48" s="132"/>
      <c r="V48" s="132"/>
      <c r="W48" s="132"/>
      <c r="X48" s="133"/>
      <c r="Y48" s="136"/>
      <c r="Z48" s="135"/>
      <c r="AA48" s="136"/>
      <c r="AB48" s="135"/>
      <c r="AC48" s="132"/>
    </row>
    <row r="49" ht="17.25" customHeight="1" spans="1:29">
      <c r="A49" s="63">
        <v>44</v>
      </c>
      <c r="B49" s="37" t="s">
        <v>240</v>
      </c>
      <c r="C49" s="38" t="s">
        <v>241</v>
      </c>
      <c r="D49" s="37" t="s">
        <v>216</v>
      </c>
      <c r="E49" s="111" t="s">
        <v>217</v>
      </c>
      <c r="F49" s="116">
        <v>8</v>
      </c>
      <c r="G49" s="116">
        <v>62.04</v>
      </c>
      <c r="H49" s="116">
        <v>4.47</v>
      </c>
      <c r="I49" s="87">
        <f t="shared" si="5"/>
        <v>74.51</v>
      </c>
      <c r="J49" s="89">
        <f t="shared" si="6"/>
        <v>13</v>
      </c>
      <c r="K49" s="89">
        <v>30</v>
      </c>
      <c r="L49" s="90">
        <f t="shared" si="4"/>
        <v>0.433333333333333</v>
      </c>
      <c r="M49" s="88">
        <v>30</v>
      </c>
      <c r="N49" s="125">
        <v>61</v>
      </c>
      <c r="O49" s="90">
        <v>0.491803278688525</v>
      </c>
      <c r="P49" s="126"/>
      <c r="S49" s="132"/>
      <c r="T49" s="132"/>
      <c r="U49" s="132"/>
      <c r="V49" s="132"/>
      <c r="W49" s="132"/>
      <c r="X49" s="133"/>
      <c r="Y49" s="136"/>
      <c r="Z49" s="135"/>
      <c r="AA49" s="136"/>
      <c r="AB49" s="135"/>
      <c r="AC49" s="132"/>
    </row>
    <row r="50" customHeight="1" spans="1:29">
      <c r="A50" s="63">
        <v>45</v>
      </c>
      <c r="B50" s="37" t="s">
        <v>242</v>
      </c>
      <c r="C50" s="38" t="s">
        <v>243</v>
      </c>
      <c r="D50" s="37" t="s">
        <v>216</v>
      </c>
      <c r="E50" s="111" t="s">
        <v>217</v>
      </c>
      <c r="F50" s="116">
        <v>7</v>
      </c>
      <c r="G50" s="116">
        <v>63.06</v>
      </c>
      <c r="H50" s="116">
        <v>4.22</v>
      </c>
      <c r="I50" s="87">
        <f t="shared" si="5"/>
        <v>74.28</v>
      </c>
      <c r="J50" s="89">
        <f t="shared" si="6"/>
        <v>14</v>
      </c>
      <c r="K50" s="89">
        <v>30</v>
      </c>
      <c r="L50" s="90">
        <f t="shared" si="4"/>
        <v>0.466666666666667</v>
      </c>
      <c r="M50" s="88">
        <v>31</v>
      </c>
      <c r="N50" s="125">
        <v>61</v>
      </c>
      <c r="O50" s="90">
        <v>0.508196721311475</v>
      </c>
      <c r="P50" s="126"/>
      <c r="S50" s="132"/>
      <c r="T50" s="132"/>
      <c r="U50" s="132"/>
      <c r="V50" s="132"/>
      <c r="W50" s="132"/>
      <c r="X50" s="133"/>
      <c r="Y50" s="136"/>
      <c r="Z50" s="135"/>
      <c r="AA50" s="136"/>
      <c r="AB50" s="135"/>
      <c r="AC50" s="132"/>
    </row>
    <row r="51" customHeight="1" spans="1:29">
      <c r="A51" s="63">
        <v>46</v>
      </c>
      <c r="B51" s="37" t="s">
        <v>244</v>
      </c>
      <c r="C51" s="38" t="s">
        <v>245</v>
      </c>
      <c r="D51" s="37" t="s">
        <v>216</v>
      </c>
      <c r="E51" s="111" t="s">
        <v>217</v>
      </c>
      <c r="F51" s="116">
        <v>8</v>
      </c>
      <c r="G51" s="116">
        <v>61.78</v>
      </c>
      <c r="H51" s="116">
        <v>4.28</v>
      </c>
      <c r="I51" s="87">
        <f t="shared" si="5"/>
        <v>74.06</v>
      </c>
      <c r="J51" s="89">
        <f t="shared" si="6"/>
        <v>15</v>
      </c>
      <c r="K51" s="89">
        <v>30</v>
      </c>
      <c r="L51" s="90">
        <f t="shared" si="4"/>
        <v>0.5</v>
      </c>
      <c r="M51" s="88">
        <v>32</v>
      </c>
      <c r="N51" s="129">
        <v>61</v>
      </c>
      <c r="O51" s="130">
        <v>0.524590163934426</v>
      </c>
      <c r="P51" s="126"/>
      <c r="S51" s="132"/>
      <c r="T51" s="132"/>
      <c r="U51" s="132"/>
      <c r="V51" s="132"/>
      <c r="W51" s="132"/>
      <c r="X51" s="133"/>
      <c r="Y51" s="136"/>
      <c r="Z51" s="135"/>
      <c r="AA51" s="136"/>
      <c r="AB51" s="135"/>
      <c r="AC51" s="132"/>
    </row>
    <row r="52" customHeight="1" spans="1:29">
      <c r="A52" s="63">
        <v>47</v>
      </c>
      <c r="B52" s="37" t="s">
        <v>246</v>
      </c>
      <c r="C52" s="38" t="s">
        <v>247</v>
      </c>
      <c r="D52" s="37" t="s">
        <v>216</v>
      </c>
      <c r="E52" s="111" t="s">
        <v>217</v>
      </c>
      <c r="F52" s="116">
        <v>7.9</v>
      </c>
      <c r="G52" s="116">
        <v>61.24</v>
      </c>
      <c r="H52" s="116">
        <v>4.65</v>
      </c>
      <c r="I52" s="87">
        <f t="shared" si="5"/>
        <v>73.79</v>
      </c>
      <c r="J52" s="89">
        <f t="shared" si="6"/>
        <v>16</v>
      </c>
      <c r="K52" s="89">
        <v>30</v>
      </c>
      <c r="L52" s="90">
        <f t="shared" si="4"/>
        <v>0.533333333333333</v>
      </c>
      <c r="M52" s="88">
        <v>34</v>
      </c>
      <c r="N52" s="125">
        <v>61</v>
      </c>
      <c r="O52" s="90">
        <v>0.557377049180328</v>
      </c>
      <c r="P52" s="126"/>
      <c r="S52" s="132"/>
      <c r="T52" s="132"/>
      <c r="U52" s="132"/>
      <c r="V52" s="132"/>
      <c r="W52" s="132"/>
      <c r="X52" s="133"/>
      <c r="Y52" s="136"/>
      <c r="Z52" s="135"/>
      <c r="AA52" s="136"/>
      <c r="AB52" s="135"/>
      <c r="AC52" s="132"/>
    </row>
    <row r="53" customHeight="1" spans="1:29">
      <c r="A53" s="63">
        <v>48</v>
      </c>
      <c r="B53" s="37" t="s">
        <v>248</v>
      </c>
      <c r="C53" s="38" t="s">
        <v>249</v>
      </c>
      <c r="D53" s="37" t="s">
        <v>216</v>
      </c>
      <c r="E53" s="111" t="s">
        <v>217</v>
      </c>
      <c r="F53" s="116">
        <v>7</v>
      </c>
      <c r="G53" s="116">
        <v>61.97</v>
      </c>
      <c r="H53" s="116">
        <v>4.34</v>
      </c>
      <c r="I53" s="87">
        <f t="shared" si="5"/>
        <v>73.31</v>
      </c>
      <c r="J53" s="89">
        <f t="shared" si="6"/>
        <v>17</v>
      </c>
      <c r="K53" s="89">
        <v>30</v>
      </c>
      <c r="L53" s="90">
        <f t="shared" si="4"/>
        <v>0.566666666666667</v>
      </c>
      <c r="M53" s="88">
        <v>37</v>
      </c>
      <c r="N53" s="125">
        <v>61</v>
      </c>
      <c r="O53" s="90">
        <v>0.60655737704918</v>
      </c>
      <c r="P53" s="126"/>
      <c r="S53" s="132"/>
      <c r="T53" s="132"/>
      <c r="U53" s="132"/>
      <c r="V53" s="132"/>
      <c r="W53" s="132"/>
      <c r="X53" s="133"/>
      <c r="Y53" s="136"/>
      <c r="Z53" s="135"/>
      <c r="AA53" s="136"/>
      <c r="AB53" s="135"/>
      <c r="AC53" s="132"/>
    </row>
    <row r="54" customHeight="1" spans="1:29">
      <c r="A54" s="63">
        <v>49</v>
      </c>
      <c r="B54" s="37" t="s">
        <v>250</v>
      </c>
      <c r="C54" s="38" t="s">
        <v>251</v>
      </c>
      <c r="D54" s="37" t="s">
        <v>216</v>
      </c>
      <c r="E54" s="111" t="s">
        <v>217</v>
      </c>
      <c r="F54" s="117">
        <v>7.95</v>
      </c>
      <c r="G54" s="117">
        <v>60.9</v>
      </c>
      <c r="H54" s="117">
        <v>4.34</v>
      </c>
      <c r="I54" s="87">
        <f t="shared" si="5"/>
        <v>73.19</v>
      </c>
      <c r="J54" s="89">
        <f t="shared" si="6"/>
        <v>18</v>
      </c>
      <c r="K54" s="89">
        <v>30</v>
      </c>
      <c r="L54" s="90">
        <f t="shared" si="4"/>
        <v>0.6</v>
      </c>
      <c r="M54" s="88">
        <v>38</v>
      </c>
      <c r="N54" s="125">
        <v>61</v>
      </c>
      <c r="O54" s="90">
        <v>0.622950819672131</v>
      </c>
      <c r="P54" s="127"/>
      <c r="S54" s="132"/>
      <c r="T54" s="132"/>
      <c r="U54" s="132"/>
      <c r="V54" s="132"/>
      <c r="W54" s="132"/>
      <c r="X54" s="133"/>
      <c r="Y54" s="136"/>
      <c r="Z54" s="135"/>
      <c r="AA54" s="136"/>
      <c r="AB54" s="135"/>
      <c r="AC54" s="132"/>
    </row>
    <row r="55" customHeight="1" spans="1:29">
      <c r="A55" s="63">
        <v>50</v>
      </c>
      <c r="B55" s="37" t="s">
        <v>252</v>
      </c>
      <c r="C55" s="38" t="s">
        <v>253</v>
      </c>
      <c r="D55" s="37" t="s">
        <v>216</v>
      </c>
      <c r="E55" s="111" t="s">
        <v>217</v>
      </c>
      <c r="F55" s="117">
        <v>8.5</v>
      </c>
      <c r="G55" s="117">
        <v>59.46</v>
      </c>
      <c r="H55" s="117">
        <v>4.7</v>
      </c>
      <c r="I55" s="87">
        <f t="shared" si="5"/>
        <v>72.66</v>
      </c>
      <c r="J55" s="89">
        <f t="shared" si="6"/>
        <v>19</v>
      </c>
      <c r="K55" s="89">
        <v>30</v>
      </c>
      <c r="L55" s="90">
        <f t="shared" si="4"/>
        <v>0.633333333333333</v>
      </c>
      <c r="M55" s="88">
        <v>39</v>
      </c>
      <c r="N55" s="125">
        <v>61</v>
      </c>
      <c r="O55" s="90">
        <v>0.639344262295082</v>
      </c>
      <c r="P55" s="127"/>
      <c r="S55" s="132"/>
      <c r="T55" s="132"/>
      <c r="U55" s="132"/>
      <c r="V55" s="132"/>
      <c r="W55" s="132"/>
      <c r="X55" s="133"/>
      <c r="Y55" s="136"/>
      <c r="Z55" s="135"/>
      <c r="AA55" s="136"/>
      <c r="AB55" s="135"/>
      <c r="AC55" s="132"/>
    </row>
    <row r="56" customHeight="1" spans="1:29">
      <c r="A56" s="63">
        <v>51</v>
      </c>
      <c r="B56" s="37" t="s">
        <v>254</v>
      </c>
      <c r="C56" s="38" t="s">
        <v>255</v>
      </c>
      <c r="D56" s="37" t="s">
        <v>216</v>
      </c>
      <c r="E56" s="111" t="s">
        <v>217</v>
      </c>
      <c r="F56" s="116">
        <v>8</v>
      </c>
      <c r="G56" s="116">
        <v>60.28</v>
      </c>
      <c r="H56" s="116">
        <v>4.36</v>
      </c>
      <c r="I56" s="87">
        <f t="shared" si="5"/>
        <v>72.64</v>
      </c>
      <c r="J56" s="89">
        <f t="shared" si="6"/>
        <v>20</v>
      </c>
      <c r="K56" s="89">
        <v>30</v>
      </c>
      <c r="L56" s="90">
        <f t="shared" si="4"/>
        <v>0.666666666666667</v>
      </c>
      <c r="M56" s="88">
        <v>40</v>
      </c>
      <c r="N56" s="125">
        <v>61</v>
      </c>
      <c r="O56" s="90">
        <v>0.655737704918033</v>
      </c>
      <c r="P56" s="126"/>
      <c r="S56" s="132"/>
      <c r="T56" s="132"/>
      <c r="U56" s="132"/>
      <c r="V56" s="132"/>
      <c r="W56" s="132"/>
      <c r="X56" s="133"/>
      <c r="Y56" s="136"/>
      <c r="Z56" s="135"/>
      <c r="AA56" s="136"/>
      <c r="AB56" s="135"/>
      <c r="AC56" s="132"/>
    </row>
    <row r="57" customHeight="1" spans="1:29">
      <c r="A57" s="63">
        <v>52</v>
      </c>
      <c r="B57" s="37" t="s">
        <v>256</v>
      </c>
      <c r="C57" s="38" t="s">
        <v>257</v>
      </c>
      <c r="D57" s="37" t="s">
        <v>216</v>
      </c>
      <c r="E57" s="111" t="s">
        <v>217</v>
      </c>
      <c r="F57" s="117">
        <v>8</v>
      </c>
      <c r="G57" s="117">
        <v>60.46</v>
      </c>
      <c r="H57" s="117">
        <v>4.05</v>
      </c>
      <c r="I57" s="87">
        <f t="shared" si="5"/>
        <v>72.51</v>
      </c>
      <c r="J57" s="89">
        <f t="shared" si="6"/>
        <v>21</v>
      </c>
      <c r="K57" s="89">
        <v>30</v>
      </c>
      <c r="L57" s="90">
        <f t="shared" si="4"/>
        <v>0.7</v>
      </c>
      <c r="M57" s="88">
        <v>42</v>
      </c>
      <c r="N57" s="125">
        <v>61</v>
      </c>
      <c r="O57" s="90">
        <v>0.688524590163934</v>
      </c>
      <c r="P57" s="127"/>
      <c r="S57" s="132"/>
      <c r="T57" s="132"/>
      <c r="U57" s="132"/>
      <c r="V57" s="132"/>
      <c r="W57" s="132"/>
      <c r="X57" s="133"/>
      <c r="Y57" s="136"/>
      <c r="Z57" s="135"/>
      <c r="AA57" s="136"/>
      <c r="AB57" s="135"/>
      <c r="AC57" s="132"/>
    </row>
    <row r="58" customHeight="1" spans="1:29">
      <c r="A58" s="63">
        <v>53</v>
      </c>
      <c r="B58" s="37" t="s">
        <v>258</v>
      </c>
      <c r="C58" s="38" t="s">
        <v>259</v>
      </c>
      <c r="D58" s="37" t="s">
        <v>216</v>
      </c>
      <c r="E58" s="111" t="s">
        <v>217</v>
      </c>
      <c r="F58" s="117">
        <v>7.4</v>
      </c>
      <c r="G58" s="117">
        <v>60.81</v>
      </c>
      <c r="H58" s="117">
        <v>3.99</v>
      </c>
      <c r="I58" s="87">
        <f t="shared" si="5"/>
        <v>72.2</v>
      </c>
      <c r="J58" s="89">
        <f t="shared" si="6"/>
        <v>22</v>
      </c>
      <c r="K58" s="89">
        <v>30</v>
      </c>
      <c r="L58" s="90">
        <v>0.667</v>
      </c>
      <c r="M58" s="88">
        <v>44</v>
      </c>
      <c r="N58" s="125">
        <v>61</v>
      </c>
      <c r="O58" s="90">
        <v>0.721311475409836</v>
      </c>
      <c r="P58" s="127"/>
      <c r="S58" s="132"/>
      <c r="T58" s="132"/>
      <c r="U58" s="132"/>
      <c r="V58" s="132"/>
      <c r="W58" s="132"/>
      <c r="X58" s="133"/>
      <c r="Y58" s="136"/>
      <c r="Z58" s="135"/>
      <c r="AA58" s="136"/>
      <c r="AB58" s="135"/>
      <c r="AC58" s="132"/>
    </row>
    <row r="59" customHeight="1" spans="1:29">
      <c r="A59" s="63">
        <v>54</v>
      </c>
      <c r="B59" s="37" t="s">
        <v>260</v>
      </c>
      <c r="C59" s="38" t="s">
        <v>261</v>
      </c>
      <c r="D59" s="37" t="s">
        <v>216</v>
      </c>
      <c r="E59" s="111" t="s">
        <v>217</v>
      </c>
      <c r="F59" s="116">
        <v>8.1</v>
      </c>
      <c r="G59" s="116">
        <v>59.63</v>
      </c>
      <c r="H59" s="116">
        <v>4.35</v>
      </c>
      <c r="I59" s="87">
        <f t="shared" si="5"/>
        <v>72.08</v>
      </c>
      <c r="J59" s="89">
        <f t="shared" si="6"/>
        <v>23</v>
      </c>
      <c r="K59" s="89">
        <v>30</v>
      </c>
      <c r="L59" s="90">
        <f t="shared" ref="L59:L67" si="7">IFERROR(J59/K59,"")</f>
        <v>0.766666666666667</v>
      </c>
      <c r="M59" s="88">
        <v>45</v>
      </c>
      <c r="N59" s="125">
        <v>61</v>
      </c>
      <c r="O59" s="90">
        <v>0.737704918032787</v>
      </c>
      <c r="P59" s="131"/>
      <c r="S59" s="132"/>
      <c r="T59" s="132"/>
      <c r="U59" s="132"/>
      <c r="V59" s="132"/>
      <c r="W59" s="132"/>
      <c r="X59" s="133"/>
      <c r="Y59" s="136"/>
      <c r="Z59" s="135"/>
      <c r="AA59" s="136"/>
      <c r="AB59" s="135"/>
      <c r="AC59" s="132"/>
    </row>
    <row r="60" customHeight="1" spans="1:29">
      <c r="A60" s="63">
        <v>55</v>
      </c>
      <c r="B60" s="37" t="s">
        <v>262</v>
      </c>
      <c r="C60" s="38" t="s">
        <v>263</v>
      </c>
      <c r="D60" s="37" t="s">
        <v>216</v>
      </c>
      <c r="E60" s="111" t="s">
        <v>217</v>
      </c>
      <c r="F60" s="67">
        <v>8</v>
      </c>
      <c r="G60" s="67">
        <v>59.55</v>
      </c>
      <c r="H60" s="67">
        <v>4.19</v>
      </c>
      <c r="I60" s="87">
        <f t="shared" si="5"/>
        <v>71.74</v>
      </c>
      <c r="J60" s="89">
        <f t="shared" si="6"/>
        <v>24</v>
      </c>
      <c r="K60" s="89">
        <v>30</v>
      </c>
      <c r="L60" s="90">
        <f t="shared" si="7"/>
        <v>0.8</v>
      </c>
      <c r="M60" s="88">
        <v>46</v>
      </c>
      <c r="N60" s="125">
        <v>61</v>
      </c>
      <c r="O60" s="90">
        <v>0.754098360655738</v>
      </c>
      <c r="P60" s="127"/>
      <c r="S60" s="132"/>
      <c r="T60" s="132"/>
      <c r="U60" s="132"/>
      <c r="V60" s="132"/>
      <c r="W60" s="132"/>
      <c r="X60" s="133"/>
      <c r="Y60" s="136"/>
      <c r="Z60" s="135"/>
      <c r="AA60" s="136"/>
      <c r="AB60" s="135"/>
      <c r="AC60" s="132"/>
    </row>
    <row r="61" customHeight="1" spans="1:29">
      <c r="A61" s="63">
        <v>56</v>
      </c>
      <c r="B61" s="37" t="s">
        <v>264</v>
      </c>
      <c r="C61" s="38" t="s">
        <v>265</v>
      </c>
      <c r="D61" s="37" t="s">
        <v>216</v>
      </c>
      <c r="E61" s="111" t="s">
        <v>217</v>
      </c>
      <c r="F61" s="67">
        <v>7.4</v>
      </c>
      <c r="G61" s="67">
        <v>59.63</v>
      </c>
      <c r="H61" s="67">
        <v>3.92</v>
      </c>
      <c r="I61" s="67">
        <f t="shared" si="5"/>
        <v>70.95</v>
      </c>
      <c r="J61" s="89">
        <f t="shared" si="6"/>
        <v>25</v>
      </c>
      <c r="K61" s="89">
        <v>30</v>
      </c>
      <c r="L61" s="90">
        <f t="shared" si="7"/>
        <v>0.833333333333333</v>
      </c>
      <c r="M61" s="88">
        <v>50</v>
      </c>
      <c r="N61" s="125">
        <v>61</v>
      </c>
      <c r="O61" s="90">
        <v>0.819672131147541</v>
      </c>
      <c r="P61" s="127"/>
      <c r="S61" s="132"/>
      <c r="T61" s="132"/>
      <c r="U61" s="132"/>
      <c r="V61" s="132"/>
      <c r="W61" s="132"/>
      <c r="X61" s="133"/>
      <c r="Y61" s="136"/>
      <c r="Z61" s="135"/>
      <c r="AA61" s="136"/>
      <c r="AB61" s="135"/>
      <c r="AC61" s="132"/>
    </row>
    <row r="62" customHeight="1" spans="1:29">
      <c r="A62" s="63">
        <v>57</v>
      </c>
      <c r="B62" s="37" t="s">
        <v>266</v>
      </c>
      <c r="C62" s="38" t="s">
        <v>267</v>
      </c>
      <c r="D62" s="37" t="s">
        <v>216</v>
      </c>
      <c r="E62" s="111" t="s">
        <v>217</v>
      </c>
      <c r="F62" s="116">
        <v>7.6</v>
      </c>
      <c r="G62" s="116">
        <v>59.09</v>
      </c>
      <c r="H62" s="116">
        <v>4.21</v>
      </c>
      <c r="I62" s="87">
        <f t="shared" si="5"/>
        <v>70.9</v>
      </c>
      <c r="J62" s="89">
        <f t="shared" si="6"/>
        <v>26</v>
      </c>
      <c r="K62" s="89">
        <v>30</v>
      </c>
      <c r="L62" s="90">
        <f t="shared" si="7"/>
        <v>0.866666666666667</v>
      </c>
      <c r="M62" s="88">
        <v>51</v>
      </c>
      <c r="N62" s="125">
        <v>61</v>
      </c>
      <c r="O62" s="90">
        <v>0.836065573770492</v>
      </c>
      <c r="P62" s="126"/>
      <c r="S62" s="132"/>
      <c r="T62" s="132"/>
      <c r="U62" s="132"/>
      <c r="V62" s="132"/>
      <c r="W62" s="132"/>
      <c r="X62" s="133"/>
      <c r="Y62" s="136"/>
      <c r="Z62" s="135"/>
      <c r="AA62" s="136"/>
      <c r="AB62" s="135"/>
      <c r="AC62" s="132"/>
    </row>
    <row r="63" customHeight="1" spans="1:29">
      <c r="A63" s="63">
        <v>58</v>
      </c>
      <c r="B63" s="37" t="s">
        <v>268</v>
      </c>
      <c r="C63" s="38" t="s">
        <v>269</v>
      </c>
      <c r="D63" s="37" t="s">
        <v>216</v>
      </c>
      <c r="E63" s="111" t="s">
        <v>217</v>
      </c>
      <c r="F63" s="116">
        <v>8.11</v>
      </c>
      <c r="G63" s="116">
        <v>58.93</v>
      </c>
      <c r="H63" s="116">
        <v>3.85</v>
      </c>
      <c r="I63" s="87">
        <f t="shared" si="5"/>
        <v>70.89</v>
      </c>
      <c r="J63" s="89">
        <f t="shared" si="6"/>
        <v>27</v>
      </c>
      <c r="K63" s="89">
        <v>30</v>
      </c>
      <c r="L63" s="90">
        <f t="shared" si="7"/>
        <v>0.9</v>
      </c>
      <c r="M63" s="88">
        <v>52</v>
      </c>
      <c r="N63" s="125">
        <v>61</v>
      </c>
      <c r="O63" s="90">
        <v>0.852459016393443</v>
      </c>
      <c r="P63" s="126"/>
      <c r="S63" s="132"/>
      <c r="T63" s="132"/>
      <c r="U63" s="132"/>
      <c r="V63" s="132"/>
      <c r="W63" s="132"/>
      <c r="X63" s="133"/>
      <c r="Y63" s="136"/>
      <c r="Z63" s="135"/>
      <c r="AA63" s="136"/>
      <c r="AB63" s="135"/>
      <c r="AC63" s="132"/>
    </row>
    <row r="64" customHeight="1" spans="1:29">
      <c r="A64" s="63">
        <v>59</v>
      </c>
      <c r="B64" s="37" t="s">
        <v>270</v>
      </c>
      <c r="C64" s="38" t="s">
        <v>271</v>
      </c>
      <c r="D64" s="37" t="s">
        <v>216</v>
      </c>
      <c r="E64" s="111" t="s">
        <v>217</v>
      </c>
      <c r="F64" s="116">
        <v>8.2</v>
      </c>
      <c r="G64" s="116">
        <v>58.4</v>
      </c>
      <c r="H64" s="116">
        <v>4.07</v>
      </c>
      <c r="I64" s="87">
        <f t="shared" si="5"/>
        <v>70.67</v>
      </c>
      <c r="J64" s="89">
        <f t="shared" si="6"/>
        <v>28</v>
      </c>
      <c r="K64" s="89">
        <v>30</v>
      </c>
      <c r="L64" s="90">
        <f t="shared" si="7"/>
        <v>0.933333333333333</v>
      </c>
      <c r="M64" s="88">
        <v>53</v>
      </c>
      <c r="N64" s="125">
        <v>61</v>
      </c>
      <c r="O64" s="90">
        <v>0.868852459016393</v>
      </c>
      <c r="P64" s="126"/>
      <c r="S64" s="132"/>
      <c r="T64" s="132"/>
      <c r="U64" s="132"/>
      <c r="V64" s="132"/>
      <c r="W64" s="132"/>
      <c r="X64" s="133"/>
      <c r="Y64" s="136"/>
      <c r="Z64" s="135"/>
      <c r="AA64" s="136"/>
      <c r="AB64" s="135"/>
      <c r="AC64" s="132"/>
    </row>
    <row r="65" customHeight="1" spans="1:29">
      <c r="A65" s="63">
        <v>60</v>
      </c>
      <c r="B65" s="37" t="s">
        <v>272</v>
      </c>
      <c r="C65" s="38" t="s">
        <v>273</v>
      </c>
      <c r="D65" s="37" t="s">
        <v>216</v>
      </c>
      <c r="E65" s="111" t="s">
        <v>217</v>
      </c>
      <c r="F65" s="117">
        <v>7.2</v>
      </c>
      <c r="G65" s="117">
        <v>58.72</v>
      </c>
      <c r="H65" s="117">
        <v>2.05</v>
      </c>
      <c r="I65" s="137">
        <f t="shared" si="5"/>
        <v>67.97</v>
      </c>
      <c r="J65" s="89">
        <f t="shared" si="6"/>
        <v>29</v>
      </c>
      <c r="K65" s="89">
        <v>30</v>
      </c>
      <c r="L65" s="90">
        <f t="shared" si="7"/>
        <v>0.966666666666667</v>
      </c>
      <c r="M65" s="88">
        <v>56</v>
      </c>
      <c r="N65" s="125">
        <v>61</v>
      </c>
      <c r="O65" s="90">
        <v>0.918032786885246</v>
      </c>
      <c r="P65" s="126"/>
      <c r="S65" s="132"/>
      <c r="T65" s="132"/>
      <c r="U65" s="132"/>
      <c r="V65" s="132"/>
      <c r="W65" s="132"/>
      <c r="X65" s="133"/>
      <c r="Y65" s="136"/>
      <c r="Z65" s="135"/>
      <c r="AA65" s="136"/>
      <c r="AB65" s="135"/>
      <c r="AC65" s="132"/>
    </row>
    <row r="66" customHeight="1" spans="1:29">
      <c r="A66" s="63">
        <v>61</v>
      </c>
      <c r="B66" s="116" t="s">
        <v>274</v>
      </c>
      <c r="C66" s="116" t="s">
        <v>275</v>
      </c>
      <c r="D66" s="116" t="s">
        <v>216</v>
      </c>
      <c r="E66" s="116" t="s">
        <v>217</v>
      </c>
      <c r="F66" s="116">
        <v>8</v>
      </c>
      <c r="G66" s="116">
        <v>53.36</v>
      </c>
      <c r="H66" s="116">
        <v>3.68</v>
      </c>
      <c r="I66" s="116">
        <f t="shared" si="5"/>
        <v>65.04</v>
      </c>
      <c r="J66" s="116">
        <f t="shared" si="6"/>
        <v>30</v>
      </c>
      <c r="K66" s="116">
        <v>30</v>
      </c>
      <c r="L66" s="116">
        <f t="shared" si="7"/>
        <v>1</v>
      </c>
      <c r="M66" s="116">
        <v>59</v>
      </c>
      <c r="N66" s="116">
        <v>61</v>
      </c>
      <c r="O66" s="116">
        <v>0.967213114754098</v>
      </c>
      <c r="P66" s="127"/>
      <c r="S66" s="132"/>
      <c r="T66" s="132"/>
      <c r="U66" s="132"/>
      <c r="V66" s="132"/>
      <c r="W66" s="132"/>
      <c r="X66" s="133"/>
      <c r="Y66" s="136"/>
      <c r="Z66" s="135"/>
      <c r="AA66" s="136"/>
      <c r="AB66" s="135"/>
      <c r="AC66" s="132"/>
    </row>
  </sheetData>
  <mergeCells count="3">
    <mergeCell ref="A1:P1"/>
    <mergeCell ref="A2:P2"/>
    <mergeCell ref="A3:P3"/>
  </mergeCells>
  <conditionalFormatting sqref="U41">
    <cfRule type="duplicateValues" dxfId="0" priority="2" stopIfTrue="1"/>
  </conditionalFormatting>
  <conditionalFormatting sqref="B38:B65">
    <cfRule type="duplicateValues" dxfId="0" priority="3" stopIfTrue="1"/>
  </conditionalFormatting>
  <conditionalFormatting sqref="B4 B1:B2 B67:B65528">
    <cfRule type="duplicateValues" dxfId="0" priority="4" stopIfTrue="1"/>
  </conditionalFormatting>
  <dataValidations count="1">
    <dataValidation allowBlank="1" showInputMessage="1" showErrorMessage="1" prompt="请输入专业简称+班级，如“计算机1802”" sqref="E36 E1:E4 E67:E65536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/>
  <headerFooter alignWithMargins="0">
    <oddFooter>&amp;C&amp;"仿宋,常规"第&amp;"Times New Roman,常规" &amp;P &amp;"仿宋,常规"页，共&amp;"Times New Roman,常规" &amp;N &amp;"仿宋,常规"页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2"/>
  <sheetViews>
    <sheetView zoomScale="85" zoomScaleNormal="85" workbookViewId="0">
      <selection activeCell="L15" sqref="L15"/>
    </sheetView>
  </sheetViews>
  <sheetFormatPr defaultColWidth="8.95" defaultRowHeight="17.45" customHeight="1"/>
  <cols>
    <col min="1" max="1" width="7.45833333333333" style="52" customWidth="1"/>
    <col min="2" max="2" width="12.4666666666667" style="52" customWidth="1"/>
    <col min="3" max="3" width="10.6583333333333" style="52" customWidth="1"/>
    <col min="4" max="4" width="8.625" style="52" customWidth="1"/>
    <col min="5" max="5" width="12.575" style="52" customWidth="1"/>
    <col min="6" max="9" width="6.5" style="53" customWidth="1"/>
    <col min="10" max="11" width="6.5" style="52" customWidth="1"/>
    <col min="12" max="12" width="7.775" style="52" customWidth="1"/>
    <col min="13" max="14" width="6.5" style="52" customWidth="1"/>
    <col min="15" max="15" width="7.99166666666667" style="52" customWidth="1"/>
    <col min="16" max="16" width="8.625" style="52" customWidth="1"/>
    <col min="17" max="16384" width="8.95" style="52"/>
  </cols>
  <sheetData>
    <row r="1" customHeight="1" spans="1:16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ht="43.5" customHeight="1" spans="1:16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30.75" customHeight="1" spans="1:16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="51" customFormat="1" ht="37.5" customHeight="1" spans="1:16">
      <c r="A4" s="57" t="s">
        <v>3</v>
      </c>
      <c r="B4" s="58" t="s">
        <v>4</v>
      </c>
      <c r="C4" s="59" t="s">
        <v>5</v>
      </c>
      <c r="D4" s="59" t="s">
        <v>6</v>
      </c>
      <c r="E4" s="60" t="s">
        <v>7</v>
      </c>
      <c r="F4" s="61" t="s">
        <v>8</v>
      </c>
      <c r="G4" s="62" t="s">
        <v>9</v>
      </c>
      <c r="H4" s="62" t="s">
        <v>10</v>
      </c>
      <c r="I4" s="85" t="s">
        <v>11</v>
      </c>
      <c r="J4" s="58" t="s">
        <v>12</v>
      </c>
      <c r="K4" s="59" t="s">
        <v>13</v>
      </c>
      <c r="L4" s="60" t="s">
        <v>14</v>
      </c>
      <c r="M4" s="58" t="s">
        <v>15</v>
      </c>
      <c r="N4" s="59" t="s">
        <v>16</v>
      </c>
      <c r="O4" s="60" t="s">
        <v>17</v>
      </c>
      <c r="P4" s="86" t="s">
        <v>18</v>
      </c>
    </row>
    <row r="5" ht="17.25" customHeight="1" spans="1:16">
      <c r="A5" s="63">
        <v>1</v>
      </c>
      <c r="B5" s="64">
        <v>2019013961</v>
      </c>
      <c r="C5" s="38" t="s">
        <v>276</v>
      </c>
      <c r="D5" s="37" t="s">
        <v>216</v>
      </c>
      <c r="E5" s="65" t="s">
        <v>277</v>
      </c>
      <c r="F5" s="66">
        <v>9</v>
      </c>
      <c r="G5" s="67">
        <v>72.27</v>
      </c>
      <c r="H5" s="66">
        <v>6.08</v>
      </c>
      <c r="I5" s="87">
        <f t="shared" ref="I5:I33" si="0">F5+G5+H5</f>
        <v>87.35</v>
      </c>
      <c r="J5" s="88">
        <f>RANK(I5,$I$5:$I$34)</f>
        <v>1</v>
      </c>
      <c r="K5" s="89">
        <v>29</v>
      </c>
      <c r="L5" s="90">
        <f t="shared" ref="L5:L33" si="1">IFERROR(J5/K5,"")</f>
        <v>0.0344827586206897</v>
      </c>
      <c r="M5" s="88">
        <f>RANK(I5,$I$5:$I$62)</f>
        <v>1</v>
      </c>
      <c r="N5" s="89">
        <v>57</v>
      </c>
      <c r="O5" s="91">
        <f t="shared" ref="O5:O33" si="2">IFERROR(M5/N5,"")</f>
        <v>0.0175438596491228</v>
      </c>
      <c r="P5" s="37"/>
    </row>
    <row r="6" customHeight="1" spans="1:16">
      <c r="A6" s="63">
        <v>2</v>
      </c>
      <c r="B6" s="64">
        <v>2019013974</v>
      </c>
      <c r="C6" s="38" t="s">
        <v>278</v>
      </c>
      <c r="D6" s="37" t="s">
        <v>216</v>
      </c>
      <c r="E6" s="65" t="s">
        <v>277</v>
      </c>
      <c r="F6" s="66">
        <v>7.95</v>
      </c>
      <c r="G6" s="67">
        <v>70.81</v>
      </c>
      <c r="H6" s="66">
        <v>5.32</v>
      </c>
      <c r="I6" s="87">
        <f t="shared" si="0"/>
        <v>84.08</v>
      </c>
      <c r="J6" s="88">
        <f>RANK(I6,$I$5:$I$34)</f>
        <v>2</v>
      </c>
      <c r="K6" s="89">
        <v>29</v>
      </c>
      <c r="L6" s="90">
        <f t="shared" si="1"/>
        <v>0.0689655172413793</v>
      </c>
      <c r="M6" s="88">
        <f>RANK(I6,$I$5:$I$62)</f>
        <v>5</v>
      </c>
      <c r="N6" s="89">
        <v>57</v>
      </c>
      <c r="O6" s="91">
        <f t="shared" si="2"/>
        <v>0.087719298245614</v>
      </c>
      <c r="P6" s="37"/>
    </row>
    <row r="7" customHeight="1" spans="1:16">
      <c r="A7" s="63">
        <v>3</v>
      </c>
      <c r="B7" s="64">
        <v>2019013957</v>
      </c>
      <c r="C7" s="38" t="s">
        <v>279</v>
      </c>
      <c r="D7" s="37" t="s">
        <v>216</v>
      </c>
      <c r="E7" s="65" t="s">
        <v>277</v>
      </c>
      <c r="F7" s="66">
        <v>7.1</v>
      </c>
      <c r="G7" s="67">
        <v>72.273</v>
      </c>
      <c r="H7" s="66">
        <v>3.778</v>
      </c>
      <c r="I7" s="87">
        <f t="shared" si="0"/>
        <v>83.151</v>
      </c>
      <c r="J7" s="88">
        <f>RANK(I7,$I$5:$I$34)</f>
        <v>3</v>
      </c>
      <c r="K7" s="89">
        <v>29</v>
      </c>
      <c r="L7" s="90">
        <f t="shared" si="1"/>
        <v>0.103448275862069</v>
      </c>
      <c r="M7" s="88">
        <f>RANK(I7,$I$5:$I$62)</f>
        <v>7</v>
      </c>
      <c r="N7" s="89">
        <v>57</v>
      </c>
      <c r="O7" s="91">
        <f t="shared" si="2"/>
        <v>0.12280701754386</v>
      </c>
      <c r="P7" s="37"/>
    </row>
    <row r="8" customHeight="1" spans="1:16">
      <c r="A8" s="63">
        <v>4</v>
      </c>
      <c r="B8" s="64">
        <v>2019013953</v>
      </c>
      <c r="C8" s="38" t="s">
        <v>280</v>
      </c>
      <c r="D8" s="37" t="s">
        <v>216</v>
      </c>
      <c r="E8" s="65" t="s">
        <v>277</v>
      </c>
      <c r="F8" s="66">
        <v>8.3</v>
      </c>
      <c r="G8" s="67">
        <v>64.45</v>
      </c>
      <c r="H8" s="66">
        <v>7.401</v>
      </c>
      <c r="I8" s="87">
        <f t="shared" si="0"/>
        <v>80.151</v>
      </c>
      <c r="J8" s="88">
        <f>RANK(I8,$I$5:$I$34)</f>
        <v>4</v>
      </c>
      <c r="K8" s="89">
        <v>29</v>
      </c>
      <c r="L8" s="90">
        <f t="shared" si="1"/>
        <v>0.137931034482759</v>
      </c>
      <c r="M8" s="88">
        <f>RANK(I8,$I$5:$I$62)</f>
        <v>11</v>
      </c>
      <c r="N8" s="89">
        <v>57</v>
      </c>
      <c r="O8" s="91">
        <f t="shared" si="2"/>
        <v>0.192982456140351</v>
      </c>
      <c r="P8" s="92"/>
    </row>
    <row r="9" customHeight="1" spans="1:16">
      <c r="A9" s="63">
        <v>5</v>
      </c>
      <c r="B9" s="64">
        <v>2019013962</v>
      </c>
      <c r="C9" s="38" t="s">
        <v>281</v>
      </c>
      <c r="D9" s="37" t="s">
        <v>216</v>
      </c>
      <c r="E9" s="65" t="s">
        <v>277</v>
      </c>
      <c r="F9" s="66">
        <v>7.5</v>
      </c>
      <c r="G9" s="67">
        <v>67.26</v>
      </c>
      <c r="H9" s="66">
        <v>5.34</v>
      </c>
      <c r="I9" s="87">
        <f t="shared" si="0"/>
        <v>80.1</v>
      </c>
      <c r="J9" s="88">
        <f>RANK(I9,$I$5:$I$34)</f>
        <v>5</v>
      </c>
      <c r="K9" s="89">
        <v>29</v>
      </c>
      <c r="L9" s="90">
        <f t="shared" si="1"/>
        <v>0.172413793103448</v>
      </c>
      <c r="M9" s="88">
        <f>RANK(I9,$I$5:$I$62)</f>
        <v>12</v>
      </c>
      <c r="N9" s="89">
        <v>57</v>
      </c>
      <c r="O9" s="91">
        <f t="shared" si="2"/>
        <v>0.210526315789474</v>
      </c>
      <c r="P9" s="37"/>
    </row>
    <row r="10" customHeight="1" spans="1:16">
      <c r="A10" s="63">
        <v>6</v>
      </c>
      <c r="B10" s="64">
        <v>2019013981</v>
      </c>
      <c r="C10" s="38" t="s">
        <v>282</v>
      </c>
      <c r="D10" s="37" t="s">
        <v>216</v>
      </c>
      <c r="E10" s="65" t="s">
        <v>277</v>
      </c>
      <c r="F10" s="66">
        <v>8.2</v>
      </c>
      <c r="G10" s="67">
        <v>66.55</v>
      </c>
      <c r="H10" s="66">
        <v>4.91</v>
      </c>
      <c r="I10" s="87">
        <f t="shared" si="0"/>
        <v>79.66</v>
      </c>
      <c r="J10" s="88">
        <f>RANK(I10,$I$5:$I$34)</f>
        <v>6</v>
      </c>
      <c r="K10" s="89">
        <v>29</v>
      </c>
      <c r="L10" s="90">
        <f t="shared" si="1"/>
        <v>0.206896551724138</v>
      </c>
      <c r="M10" s="88">
        <f>RANK(I10,$I$5:$I$62)</f>
        <v>13</v>
      </c>
      <c r="N10" s="89">
        <v>57</v>
      </c>
      <c r="O10" s="91">
        <f t="shared" si="2"/>
        <v>0.228070175438596</v>
      </c>
      <c r="P10" s="37"/>
    </row>
    <row r="11" customHeight="1" spans="1:16">
      <c r="A11" s="63">
        <v>7</v>
      </c>
      <c r="B11" s="64">
        <v>2019013954</v>
      </c>
      <c r="C11" s="38" t="s">
        <v>283</v>
      </c>
      <c r="D11" s="37" t="s">
        <v>216</v>
      </c>
      <c r="E11" s="65" t="s">
        <v>277</v>
      </c>
      <c r="F11" s="66">
        <v>8.2</v>
      </c>
      <c r="G11" s="67">
        <v>64.162</v>
      </c>
      <c r="H11" s="66">
        <v>5.52</v>
      </c>
      <c r="I11" s="87">
        <f t="shared" si="0"/>
        <v>77.882</v>
      </c>
      <c r="J11" s="88">
        <f>RANK(I11,$I$5:$I$34)</f>
        <v>7</v>
      </c>
      <c r="K11" s="89">
        <v>29</v>
      </c>
      <c r="L11" s="90">
        <f t="shared" si="1"/>
        <v>0.241379310344828</v>
      </c>
      <c r="M11" s="88">
        <f>RANK(I11,$I$5:$I$62)</f>
        <v>14</v>
      </c>
      <c r="N11" s="89">
        <v>57</v>
      </c>
      <c r="O11" s="91">
        <f t="shared" si="2"/>
        <v>0.245614035087719</v>
      </c>
      <c r="P11" s="37"/>
    </row>
    <row r="12" customHeight="1" spans="1:16">
      <c r="A12" s="63">
        <v>8</v>
      </c>
      <c r="B12" s="64">
        <v>2019013968</v>
      </c>
      <c r="C12" s="38" t="s">
        <v>284</v>
      </c>
      <c r="D12" s="37" t="s">
        <v>216</v>
      </c>
      <c r="E12" s="65" t="s">
        <v>277</v>
      </c>
      <c r="F12" s="66">
        <v>7.1</v>
      </c>
      <c r="G12" s="67">
        <v>66.36</v>
      </c>
      <c r="H12" s="66">
        <v>4.314</v>
      </c>
      <c r="I12" s="87">
        <f t="shared" si="0"/>
        <v>77.774</v>
      </c>
      <c r="J12" s="88">
        <f>RANK(I12,$I$5:$I$34)</f>
        <v>8</v>
      </c>
      <c r="K12" s="89">
        <v>29</v>
      </c>
      <c r="L12" s="90">
        <f t="shared" si="1"/>
        <v>0.275862068965517</v>
      </c>
      <c r="M12" s="88">
        <f>RANK(I12,$I$5:$I$62)</f>
        <v>15</v>
      </c>
      <c r="N12" s="89">
        <v>57</v>
      </c>
      <c r="O12" s="91">
        <f t="shared" si="2"/>
        <v>0.263157894736842</v>
      </c>
      <c r="P12" s="37"/>
    </row>
    <row r="13" customHeight="1" spans="1:16">
      <c r="A13" s="63">
        <v>9</v>
      </c>
      <c r="B13" s="64">
        <v>2019013964</v>
      </c>
      <c r="C13" s="38" t="s">
        <v>285</v>
      </c>
      <c r="D13" s="37" t="s">
        <v>216</v>
      </c>
      <c r="E13" s="65" t="s">
        <v>277</v>
      </c>
      <c r="F13" s="66">
        <v>7</v>
      </c>
      <c r="G13" s="67">
        <v>66.18</v>
      </c>
      <c r="H13" s="66">
        <v>4.516</v>
      </c>
      <c r="I13" s="87">
        <f t="shared" si="0"/>
        <v>77.696</v>
      </c>
      <c r="J13" s="88">
        <f>RANK(I13,$I$5:$I$34)</f>
        <v>9</v>
      </c>
      <c r="K13" s="89">
        <v>29</v>
      </c>
      <c r="L13" s="90">
        <f t="shared" si="1"/>
        <v>0.310344827586207</v>
      </c>
      <c r="M13" s="88">
        <f>RANK(I13,$I$5:$I$62)</f>
        <v>16</v>
      </c>
      <c r="N13" s="89">
        <v>57</v>
      </c>
      <c r="O13" s="91">
        <f t="shared" si="2"/>
        <v>0.280701754385965</v>
      </c>
      <c r="P13" s="37"/>
    </row>
    <row r="14" customHeight="1" spans="1:16">
      <c r="A14" s="63">
        <v>10</v>
      </c>
      <c r="B14" s="64">
        <v>2019013973</v>
      </c>
      <c r="C14" s="38" t="s">
        <v>286</v>
      </c>
      <c r="D14" s="37" t="s">
        <v>216</v>
      </c>
      <c r="E14" s="65" t="s">
        <v>277</v>
      </c>
      <c r="F14" s="66">
        <v>7.2</v>
      </c>
      <c r="G14" s="67">
        <v>66.57</v>
      </c>
      <c r="H14" s="66">
        <v>3.77</v>
      </c>
      <c r="I14" s="87">
        <f t="shared" si="0"/>
        <v>77.54</v>
      </c>
      <c r="J14" s="88">
        <f>RANK(I14,$I$5:$I$34)</f>
        <v>10</v>
      </c>
      <c r="K14" s="89">
        <v>29</v>
      </c>
      <c r="L14" s="90">
        <f t="shared" si="1"/>
        <v>0.344827586206897</v>
      </c>
      <c r="M14" s="88">
        <f>RANK(I14,$I$5:$I$62)</f>
        <v>17</v>
      </c>
      <c r="N14" s="89">
        <v>57</v>
      </c>
      <c r="O14" s="91">
        <f t="shared" si="2"/>
        <v>0.298245614035088</v>
      </c>
      <c r="P14" s="37"/>
    </row>
    <row r="15" customHeight="1" spans="1:16">
      <c r="A15" s="63">
        <v>11</v>
      </c>
      <c r="B15" s="64">
        <v>2019013970</v>
      </c>
      <c r="C15" s="38" t="s">
        <v>287</v>
      </c>
      <c r="D15" s="37" t="s">
        <v>216</v>
      </c>
      <c r="E15" s="65" t="s">
        <v>277</v>
      </c>
      <c r="F15" s="66">
        <v>7.2</v>
      </c>
      <c r="G15" s="67">
        <v>63.65</v>
      </c>
      <c r="H15" s="66">
        <v>4.17</v>
      </c>
      <c r="I15" s="87">
        <f t="shared" si="0"/>
        <v>75.02</v>
      </c>
      <c r="J15" s="88">
        <f>RANK(I15,$I$5:$I$34)</f>
        <v>11</v>
      </c>
      <c r="K15" s="89">
        <v>29</v>
      </c>
      <c r="L15" s="90">
        <f t="shared" si="1"/>
        <v>0.379310344827586</v>
      </c>
      <c r="M15" s="88">
        <f>RANK(I15,$I$5:$I$62)</f>
        <v>22</v>
      </c>
      <c r="N15" s="89">
        <v>57</v>
      </c>
      <c r="O15" s="91">
        <f t="shared" si="2"/>
        <v>0.385964912280702</v>
      </c>
      <c r="P15" s="37"/>
    </row>
    <row r="16" ht="17.25" customHeight="1" spans="1:16">
      <c r="A16" s="63">
        <v>12</v>
      </c>
      <c r="B16" s="64">
        <v>2019013977</v>
      </c>
      <c r="C16" s="38" t="s">
        <v>288</v>
      </c>
      <c r="D16" s="37" t="s">
        <v>216</v>
      </c>
      <c r="E16" s="65" t="s">
        <v>277</v>
      </c>
      <c r="F16" s="66">
        <v>8</v>
      </c>
      <c r="G16" s="67">
        <v>62.1</v>
      </c>
      <c r="H16" s="66">
        <v>4.33</v>
      </c>
      <c r="I16" s="87">
        <f t="shared" si="0"/>
        <v>74.43</v>
      </c>
      <c r="J16" s="88">
        <f>RANK(I16,$I$5:$I$34)</f>
        <v>12</v>
      </c>
      <c r="K16" s="89">
        <v>29</v>
      </c>
      <c r="L16" s="90">
        <f t="shared" si="1"/>
        <v>0.413793103448276</v>
      </c>
      <c r="M16" s="88">
        <f>RANK(I16,$I$5:$I$62)</f>
        <v>24</v>
      </c>
      <c r="N16" s="89">
        <v>57</v>
      </c>
      <c r="O16" s="91">
        <f t="shared" si="2"/>
        <v>0.421052631578947</v>
      </c>
      <c r="P16" s="37"/>
    </row>
    <row r="17" ht="17.25" customHeight="1" spans="1:16">
      <c r="A17" s="63">
        <v>13</v>
      </c>
      <c r="B17" s="64">
        <v>2019013963</v>
      </c>
      <c r="C17" s="38" t="s">
        <v>289</v>
      </c>
      <c r="D17" s="37" t="s">
        <v>216</v>
      </c>
      <c r="E17" s="65" t="s">
        <v>277</v>
      </c>
      <c r="F17" s="66">
        <v>7.2</v>
      </c>
      <c r="G17" s="67">
        <v>63.24</v>
      </c>
      <c r="H17" s="66">
        <v>3.81</v>
      </c>
      <c r="I17" s="87">
        <f t="shared" si="0"/>
        <v>74.25</v>
      </c>
      <c r="J17" s="88">
        <f>RANK(I17,$I$5:$I$34)</f>
        <v>13</v>
      </c>
      <c r="K17" s="89">
        <v>29</v>
      </c>
      <c r="L17" s="90">
        <f t="shared" si="1"/>
        <v>0.448275862068966</v>
      </c>
      <c r="M17" s="88">
        <f>RANK(I17,$I$5:$I$62)</f>
        <v>26</v>
      </c>
      <c r="N17" s="89">
        <v>57</v>
      </c>
      <c r="O17" s="91">
        <f t="shared" si="2"/>
        <v>0.456140350877193</v>
      </c>
      <c r="P17" s="37"/>
    </row>
    <row r="18" ht="17.25" customHeight="1" spans="1:16">
      <c r="A18" s="63">
        <v>14</v>
      </c>
      <c r="B18" s="64">
        <v>2019013955</v>
      </c>
      <c r="C18" s="38" t="s">
        <v>290</v>
      </c>
      <c r="D18" s="37" t="s">
        <v>216</v>
      </c>
      <c r="E18" s="65" t="s">
        <v>277</v>
      </c>
      <c r="F18" s="66">
        <v>7.1</v>
      </c>
      <c r="G18" s="67">
        <v>63.82</v>
      </c>
      <c r="H18" s="66">
        <v>2.59</v>
      </c>
      <c r="I18" s="87">
        <f t="shared" si="0"/>
        <v>73.51</v>
      </c>
      <c r="J18" s="88">
        <f>RANK(I18,$I$5:$I$34)</f>
        <v>14</v>
      </c>
      <c r="K18" s="89">
        <v>29</v>
      </c>
      <c r="L18" s="90">
        <f t="shared" si="1"/>
        <v>0.482758620689655</v>
      </c>
      <c r="M18" s="88">
        <f>RANK(I18,$I$5:$I$62)</f>
        <v>28</v>
      </c>
      <c r="N18" s="89">
        <v>57</v>
      </c>
      <c r="O18" s="91">
        <f t="shared" si="2"/>
        <v>0.491228070175439</v>
      </c>
      <c r="P18" s="37"/>
    </row>
    <row r="19" customHeight="1" spans="1:16">
      <c r="A19" s="63">
        <v>15</v>
      </c>
      <c r="B19" s="64">
        <v>2019013959</v>
      </c>
      <c r="C19" s="38" t="s">
        <v>291</v>
      </c>
      <c r="D19" s="37" t="s">
        <v>216</v>
      </c>
      <c r="E19" s="65" t="s">
        <v>277</v>
      </c>
      <c r="F19" s="66">
        <v>7</v>
      </c>
      <c r="G19" s="67">
        <v>62.09</v>
      </c>
      <c r="H19" s="66">
        <v>3.99</v>
      </c>
      <c r="I19" s="87">
        <f t="shared" si="0"/>
        <v>73.08</v>
      </c>
      <c r="J19" s="88">
        <f>RANK(I19,$I$5:$I$34)</f>
        <v>15</v>
      </c>
      <c r="K19" s="89">
        <v>29</v>
      </c>
      <c r="L19" s="90">
        <f t="shared" si="1"/>
        <v>0.517241379310345</v>
      </c>
      <c r="M19" s="88">
        <f>RANK(I19,$I$5:$I$62)</f>
        <v>30</v>
      </c>
      <c r="N19" s="89">
        <v>57</v>
      </c>
      <c r="O19" s="91">
        <f t="shared" si="2"/>
        <v>0.526315789473684</v>
      </c>
      <c r="P19" s="37"/>
    </row>
    <row r="20" customHeight="1" spans="1:16">
      <c r="A20" s="63">
        <v>16</v>
      </c>
      <c r="B20" s="64">
        <v>2019013969</v>
      </c>
      <c r="C20" s="38" t="s">
        <v>292</v>
      </c>
      <c r="D20" s="37" t="s">
        <v>216</v>
      </c>
      <c r="E20" s="65" t="s">
        <v>277</v>
      </c>
      <c r="F20" s="66">
        <v>7.3</v>
      </c>
      <c r="G20" s="67">
        <v>61.294</v>
      </c>
      <c r="H20" s="66">
        <v>4.44</v>
      </c>
      <c r="I20" s="87">
        <f t="shared" si="0"/>
        <v>73.034</v>
      </c>
      <c r="J20" s="88">
        <f>RANK(I20,$I$5:$I$34)</f>
        <v>16</v>
      </c>
      <c r="K20" s="89">
        <v>29</v>
      </c>
      <c r="L20" s="90">
        <f t="shared" si="1"/>
        <v>0.551724137931034</v>
      </c>
      <c r="M20" s="88">
        <f>RANK(I20,$I$5:$I$62)</f>
        <v>31</v>
      </c>
      <c r="N20" s="89">
        <v>57</v>
      </c>
      <c r="O20" s="91">
        <f t="shared" si="2"/>
        <v>0.543859649122807</v>
      </c>
      <c r="P20" s="37"/>
    </row>
    <row r="21" customHeight="1" spans="1:16">
      <c r="A21" s="63">
        <v>17</v>
      </c>
      <c r="B21" s="64">
        <v>2019013975</v>
      </c>
      <c r="C21" s="38" t="s">
        <v>293</v>
      </c>
      <c r="D21" s="37" t="s">
        <v>216</v>
      </c>
      <c r="E21" s="65" t="s">
        <v>277</v>
      </c>
      <c r="F21" s="66">
        <v>7</v>
      </c>
      <c r="G21" s="67">
        <v>62.16</v>
      </c>
      <c r="H21" s="66">
        <v>3.77</v>
      </c>
      <c r="I21" s="87">
        <f t="shared" si="0"/>
        <v>72.93</v>
      </c>
      <c r="J21" s="88">
        <f>RANK(I21,$I$5:$I$34)</f>
        <v>17</v>
      </c>
      <c r="K21" s="89">
        <v>29</v>
      </c>
      <c r="L21" s="90">
        <f t="shared" si="1"/>
        <v>0.586206896551724</v>
      </c>
      <c r="M21" s="88">
        <f>RANK(I21,$I$5:$I$62)</f>
        <v>32</v>
      </c>
      <c r="N21" s="89">
        <v>57</v>
      </c>
      <c r="O21" s="91">
        <f t="shared" si="2"/>
        <v>0.56140350877193</v>
      </c>
      <c r="P21" s="37"/>
    </row>
    <row r="22" customHeight="1" spans="1:16">
      <c r="A22" s="63">
        <v>18</v>
      </c>
      <c r="B22" s="64">
        <v>2019013972</v>
      </c>
      <c r="C22" s="38" t="s">
        <v>294</v>
      </c>
      <c r="D22" s="37" t="s">
        <v>216</v>
      </c>
      <c r="E22" s="65" t="s">
        <v>277</v>
      </c>
      <c r="F22" s="66">
        <v>7.1</v>
      </c>
      <c r="G22" s="67">
        <v>59.36</v>
      </c>
      <c r="H22" s="66">
        <v>6.05</v>
      </c>
      <c r="I22" s="87">
        <f t="shared" si="0"/>
        <v>72.51</v>
      </c>
      <c r="J22" s="88">
        <f>RANK(I22,$I$5:$I$34)</f>
        <v>18</v>
      </c>
      <c r="K22" s="89">
        <v>29</v>
      </c>
      <c r="L22" s="90">
        <f t="shared" si="1"/>
        <v>0.620689655172414</v>
      </c>
      <c r="M22" s="88">
        <f>RANK(I22,$I$5:$I$62)</f>
        <v>34</v>
      </c>
      <c r="N22" s="89">
        <v>57</v>
      </c>
      <c r="O22" s="91">
        <f t="shared" si="2"/>
        <v>0.596491228070175</v>
      </c>
      <c r="P22" s="37"/>
    </row>
    <row r="23" customHeight="1" spans="1:16">
      <c r="A23" s="63">
        <v>19</v>
      </c>
      <c r="B23" s="64">
        <v>2019013982</v>
      </c>
      <c r="C23" s="38" t="s">
        <v>295</v>
      </c>
      <c r="D23" s="37" t="s">
        <v>216</v>
      </c>
      <c r="E23" s="65" t="s">
        <v>277</v>
      </c>
      <c r="F23" s="66">
        <v>7.3</v>
      </c>
      <c r="G23" s="67">
        <v>60.64</v>
      </c>
      <c r="H23" s="66">
        <v>4.38</v>
      </c>
      <c r="I23" s="87">
        <f t="shared" si="0"/>
        <v>72.32</v>
      </c>
      <c r="J23" s="88">
        <f>RANK(I23,$I$5:$I$34)</f>
        <v>19</v>
      </c>
      <c r="K23" s="89">
        <v>29</v>
      </c>
      <c r="L23" s="90">
        <f t="shared" si="1"/>
        <v>0.655172413793103</v>
      </c>
      <c r="M23" s="88">
        <f>RANK(I23,$I$5:$I$62)</f>
        <v>35</v>
      </c>
      <c r="N23" s="89">
        <v>57</v>
      </c>
      <c r="O23" s="91">
        <f t="shared" si="2"/>
        <v>0.614035087719298</v>
      </c>
      <c r="P23" s="37"/>
    </row>
    <row r="24" customHeight="1" spans="1:16">
      <c r="A24" s="63">
        <v>20</v>
      </c>
      <c r="B24" s="64">
        <v>2019013971</v>
      </c>
      <c r="C24" s="38" t="s">
        <v>296</v>
      </c>
      <c r="D24" s="37" t="s">
        <v>216</v>
      </c>
      <c r="E24" s="65" t="s">
        <v>277</v>
      </c>
      <c r="F24" s="66">
        <v>7.13</v>
      </c>
      <c r="G24" s="67">
        <v>59.65</v>
      </c>
      <c r="H24" s="66">
        <v>4.33</v>
      </c>
      <c r="I24" s="87">
        <f t="shared" si="0"/>
        <v>71.11</v>
      </c>
      <c r="J24" s="88">
        <f>RANK(I24,$I$5:$I$34)</f>
        <v>20</v>
      </c>
      <c r="K24" s="89">
        <v>29</v>
      </c>
      <c r="L24" s="90">
        <f t="shared" si="1"/>
        <v>0.689655172413793</v>
      </c>
      <c r="M24" s="88">
        <f>RANK(I24,$I$5:$I$62)</f>
        <v>36</v>
      </c>
      <c r="N24" s="89">
        <v>57</v>
      </c>
      <c r="O24" s="91">
        <f t="shared" si="2"/>
        <v>0.631578947368421</v>
      </c>
      <c r="P24" s="37"/>
    </row>
    <row r="25" customHeight="1" spans="1:16">
      <c r="A25" s="63">
        <v>21</v>
      </c>
      <c r="B25" s="64">
        <v>2019013958</v>
      </c>
      <c r="C25" s="38" t="s">
        <v>297</v>
      </c>
      <c r="D25" s="37" t="s">
        <v>216</v>
      </c>
      <c r="E25" s="65" t="s">
        <v>277</v>
      </c>
      <c r="F25" s="66">
        <v>7.2</v>
      </c>
      <c r="G25" s="67">
        <v>61.99</v>
      </c>
      <c r="H25" s="66">
        <v>1.7</v>
      </c>
      <c r="I25" s="87">
        <f t="shared" si="0"/>
        <v>70.89</v>
      </c>
      <c r="J25" s="88">
        <f>RANK(I25,$I$5:$I$34)</f>
        <v>21</v>
      </c>
      <c r="K25" s="89">
        <v>29</v>
      </c>
      <c r="L25" s="90">
        <f t="shared" si="1"/>
        <v>0.724137931034483</v>
      </c>
      <c r="M25" s="88">
        <f>RANK(I25,$I$5:$I$62)</f>
        <v>38</v>
      </c>
      <c r="N25" s="89">
        <v>57</v>
      </c>
      <c r="O25" s="91">
        <f t="shared" si="2"/>
        <v>0.666666666666667</v>
      </c>
      <c r="P25" s="37"/>
    </row>
    <row r="26" customHeight="1" spans="1:16">
      <c r="A26" s="63">
        <v>22</v>
      </c>
      <c r="B26" s="64">
        <v>2019013960</v>
      </c>
      <c r="C26" s="38" t="s">
        <v>298</v>
      </c>
      <c r="D26" s="37" t="s">
        <v>216</v>
      </c>
      <c r="E26" s="65" t="s">
        <v>277</v>
      </c>
      <c r="F26" s="66">
        <v>7</v>
      </c>
      <c r="G26" s="67">
        <v>58.99</v>
      </c>
      <c r="H26" s="66">
        <v>4.4</v>
      </c>
      <c r="I26" s="87">
        <f t="shared" si="0"/>
        <v>70.39</v>
      </c>
      <c r="J26" s="88">
        <f>RANK(I26,$I$5:$I$34)</f>
        <v>22</v>
      </c>
      <c r="K26" s="89">
        <v>29</v>
      </c>
      <c r="L26" s="90">
        <f t="shared" si="1"/>
        <v>0.758620689655172</v>
      </c>
      <c r="M26" s="88">
        <f>RANK(I26,$I$5:$I$62)</f>
        <v>39</v>
      </c>
      <c r="N26" s="89">
        <v>57</v>
      </c>
      <c r="O26" s="91">
        <f t="shared" si="2"/>
        <v>0.684210526315789</v>
      </c>
      <c r="P26" s="37"/>
    </row>
    <row r="27" customHeight="1" spans="1:16">
      <c r="A27" s="63">
        <v>23</v>
      </c>
      <c r="B27" s="64">
        <v>2019013976</v>
      </c>
      <c r="C27" s="38" t="s">
        <v>299</v>
      </c>
      <c r="D27" s="37" t="s">
        <v>216</v>
      </c>
      <c r="E27" s="65" t="s">
        <v>277</v>
      </c>
      <c r="F27" s="66">
        <v>7.2</v>
      </c>
      <c r="G27" s="67">
        <v>58.83</v>
      </c>
      <c r="H27" s="66">
        <v>3.73</v>
      </c>
      <c r="I27" s="87">
        <f t="shared" si="0"/>
        <v>69.76</v>
      </c>
      <c r="J27" s="88">
        <f>RANK(I27,$I$5:$I$34)</f>
        <v>23</v>
      </c>
      <c r="K27" s="89">
        <v>29</v>
      </c>
      <c r="L27" s="90">
        <f t="shared" si="1"/>
        <v>0.793103448275862</v>
      </c>
      <c r="M27" s="88">
        <f>RANK(I27,$I$5:$I$62)</f>
        <v>41</v>
      </c>
      <c r="N27" s="89">
        <v>57</v>
      </c>
      <c r="O27" s="91">
        <f t="shared" si="2"/>
        <v>0.719298245614035</v>
      </c>
      <c r="P27" s="37"/>
    </row>
    <row r="28" customHeight="1" spans="1:16">
      <c r="A28" s="63">
        <v>24</v>
      </c>
      <c r="B28" s="64">
        <v>2019013967</v>
      </c>
      <c r="C28" s="38" t="s">
        <v>300</v>
      </c>
      <c r="D28" s="37" t="s">
        <v>216</v>
      </c>
      <c r="E28" s="65" t="s">
        <v>277</v>
      </c>
      <c r="F28" s="66">
        <v>8.2</v>
      </c>
      <c r="G28" s="67">
        <v>58.77</v>
      </c>
      <c r="H28" s="66">
        <v>2.38</v>
      </c>
      <c r="I28" s="87">
        <f t="shared" si="0"/>
        <v>69.35</v>
      </c>
      <c r="J28" s="88">
        <f>RANK(I28,$I$5:$I$34)</f>
        <v>24</v>
      </c>
      <c r="K28" s="89">
        <v>29</v>
      </c>
      <c r="L28" s="90">
        <f t="shared" si="1"/>
        <v>0.827586206896552</v>
      </c>
      <c r="M28" s="88">
        <f>RANK(I28,$I$5:$I$62)</f>
        <v>44</v>
      </c>
      <c r="N28" s="89">
        <v>57</v>
      </c>
      <c r="O28" s="91">
        <f t="shared" si="2"/>
        <v>0.771929824561403</v>
      </c>
      <c r="P28" s="37"/>
    </row>
    <row r="29" customHeight="1" spans="1:16">
      <c r="A29" s="63">
        <v>25</v>
      </c>
      <c r="B29" s="64">
        <v>2019013966</v>
      </c>
      <c r="C29" s="38" t="s">
        <v>301</v>
      </c>
      <c r="D29" s="37" t="s">
        <v>216</v>
      </c>
      <c r="E29" s="65" t="s">
        <v>277</v>
      </c>
      <c r="F29" s="66">
        <v>8.1</v>
      </c>
      <c r="G29" s="67">
        <v>56.73</v>
      </c>
      <c r="H29" s="66">
        <v>4.45</v>
      </c>
      <c r="I29" s="87">
        <f t="shared" si="0"/>
        <v>69.28</v>
      </c>
      <c r="J29" s="88">
        <f>RANK(I29,$I$5:$I$34)</f>
        <v>25</v>
      </c>
      <c r="K29" s="89">
        <v>29</v>
      </c>
      <c r="L29" s="90">
        <f t="shared" si="1"/>
        <v>0.862068965517241</v>
      </c>
      <c r="M29" s="88">
        <f>RANK(I29,$I$5:$I$62)</f>
        <v>45</v>
      </c>
      <c r="N29" s="89">
        <v>57</v>
      </c>
      <c r="O29" s="91">
        <f t="shared" si="2"/>
        <v>0.789473684210526</v>
      </c>
      <c r="P29" s="37"/>
    </row>
    <row r="30" customHeight="1" spans="1:16">
      <c r="A30" s="63">
        <v>26</v>
      </c>
      <c r="B30" s="64">
        <v>2019013979</v>
      </c>
      <c r="C30" s="38" t="s">
        <v>302</v>
      </c>
      <c r="D30" s="37" t="s">
        <v>216</v>
      </c>
      <c r="E30" s="65" t="s">
        <v>277</v>
      </c>
      <c r="F30" s="66">
        <v>7</v>
      </c>
      <c r="G30" s="67">
        <v>58.475</v>
      </c>
      <c r="H30" s="66">
        <v>1.954</v>
      </c>
      <c r="I30" s="87">
        <f t="shared" si="0"/>
        <v>67.429</v>
      </c>
      <c r="J30" s="88">
        <f>RANK(I30,$I$5:$I$34)</f>
        <v>26</v>
      </c>
      <c r="K30" s="89">
        <v>29</v>
      </c>
      <c r="L30" s="90">
        <f t="shared" si="1"/>
        <v>0.896551724137931</v>
      </c>
      <c r="M30" s="88">
        <f>RANK(I30,$I$5:$I$62)</f>
        <v>50</v>
      </c>
      <c r="N30" s="89">
        <v>57</v>
      </c>
      <c r="O30" s="91">
        <f t="shared" si="2"/>
        <v>0.87719298245614</v>
      </c>
      <c r="P30" s="37"/>
    </row>
    <row r="31" customHeight="1" spans="1:16">
      <c r="A31" s="63">
        <v>27</v>
      </c>
      <c r="B31" s="64">
        <v>2019013978</v>
      </c>
      <c r="C31" s="38" t="s">
        <v>303</v>
      </c>
      <c r="D31" s="37" t="s">
        <v>216</v>
      </c>
      <c r="E31" s="65" t="s">
        <v>277</v>
      </c>
      <c r="F31" s="66">
        <v>7.12</v>
      </c>
      <c r="G31" s="67">
        <v>55.96</v>
      </c>
      <c r="H31" s="66">
        <v>4.04</v>
      </c>
      <c r="I31" s="87">
        <f t="shared" si="0"/>
        <v>67.12</v>
      </c>
      <c r="J31" s="88">
        <f>RANK(I31,$I$5:$I$34)</f>
        <v>27</v>
      </c>
      <c r="K31" s="89">
        <v>29</v>
      </c>
      <c r="L31" s="90">
        <f t="shared" si="1"/>
        <v>0.931034482758621</v>
      </c>
      <c r="M31" s="88">
        <f>RANK(I31,$I$5:$I$62)</f>
        <v>51</v>
      </c>
      <c r="N31" s="89">
        <v>57</v>
      </c>
      <c r="O31" s="91">
        <f t="shared" si="2"/>
        <v>0.894736842105263</v>
      </c>
      <c r="P31" s="37"/>
    </row>
    <row r="32" customHeight="1" spans="1:16">
      <c r="A32" s="63">
        <v>28</v>
      </c>
      <c r="B32" s="64">
        <v>2019013956</v>
      </c>
      <c r="C32" s="38" t="s">
        <v>304</v>
      </c>
      <c r="D32" s="37" t="s">
        <v>216</v>
      </c>
      <c r="E32" s="65" t="s">
        <v>277</v>
      </c>
      <c r="F32" s="66">
        <v>7</v>
      </c>
      <c r="G32" s="67">
        <v>53.9</v>
      </c>
      <c r="H32" s="66">
        <v>3.677</v>
      </c>
      <c r="I32" s="87">
        <f t="shared" si="0"/>
        <v>64.577</v>
      </c>
      <c r="J32" s="88">
        <f>RANK(I32,$I$5:$I$34)</f>
        <v>28</v>
      </c>
      <c r="K32" s="89">
        <v>29</v>
      </c>
      <c r="L32" s="90">
        <f t="shared" si="1"/>
        <v>0.96551724137931</v>
      </c>
      <c r="M32" s="88">
        <f>RANK(I32,$I$5:$I$62)</f>
        <v>54</v>
      </c>
      <c r="N32" s="89">
        <v>57</v>
      </c>
      <c r="O32" s="91">
        <f t="shared" si="2"/>
        <v>0.947368421052632</v>
      </c>
      <c r="P32" s="37"/>
    </row>
    <row r="33" customHeight="1" spans="1:16">
      <c r="A33" s="63">
        <v>29</v>
      </c>
      <c r="B33" s="64">
        <v>2019013980</v>
      </c>
      <c r="C33" s="38" t="s">
        <v>305</v>
      </c>
      <c r="D33" s="37" t="s">
        <v>216</v>
      </c>
      <c r="E33" s="65" t="s">
        <v>277</v>
      </c>
      <c r="F33" s="66">
        <v>7</v>
      </c>
      <c r="G33" s="67">
        <v>54.5</v>
      </c>
      <c r="H33" s="66">
        <v>2.85</v>
      </c>
      <c r="I33" s="87">
        <f t="shared" si="0"/>
        <v>64.35</v>
      </c>
      <c r="J33" s="88">
        <f>RANK(I33,$I$5:$I$34)</f>
        <v>29</v>
      </c>
      <c r="K33" s="89">
        <v>29</v>
      </c>
      <c r="L33" s="90">
        <f t="shared" si="1"/>
        <v>1</v>
      </c>
      <c r="M33" s="88">
        <f>RANK(I33,$I$5:$I$62)</f>
        <v>55</v>
      </c>
      <c r="N33" s="89">
        <v>57</v>
      </c>
      <c r="O33" s="91">
        <f t="shared" si="2"/>
        <v>0.964912280701754</v>
      </c>
      <c r="P33" s="37"/>
    </row>
    <row r="34" customHeight="1" spans="1:16">
      <c r="A34" s="68"/>
      <c r="B34" s="69"/>
      <c r="C34" s="70"/>
      <c r="D34" s="71"/>
      <c r="E34" s="72"/>
      <c r="F34" s="73"/>
      <c r="G34" s="74"/>
      <c r="H34" s="74"/>
      <c r="I34" s="93"/>
      <c r="J34" s="94"/>
      <c r="K34" s="94"/>
      <c r="L34" s="94"/>
      <c r="M34" s="94"/>
      <c r="N34" s="95"/>
      <c r="O34" s="94"/>
      <c r="P34" s="96"/>
    </row>
    <row r="35" customHeight="1" spans="1:16">
      <c r="A35" s="75">
        <v>30</v>
      </c>
      <c r="B35" s="76">
        <v>2019013983</v>
      </c>
      <c r="C35" s="40" t="s">
        <v>306</v>
      </c>
      <c r="D35" s="77" t="s">
        <v>216</v>
      </c>
      <c r="E35" s="65" t="s">
        <v>307</v>
      </c>
      <c r="F35" s="78">
        <v>8.6</v>
      </c>
      <c r="G35" s="79">
        <v>71.55</v>
      </c>
      <c r="H35" s="78">
        <v>4.497</v>
      </c>
      <c r="I35" s="87">
        <f t="shared" ref="I35:I62" si="3">F35+G35+H35</f>
        <v>84.647</v>
      </c>
      <c r="J35" s="97">
        <f t="shared" ref="J35:J62" si="4">RANK(I35,$I$35:$I$62)</f>
        <v>1</v>
      </c>
      <c r="K35" s="98">
        <v>28</v>
      </c>
      <c r="L35" s="99">
        <f>IFERROR(J35/K35,"")</f>
        <v>0.0357142857142857</v>
      </c>
      <c r="M35" s="88">
        <f>RANK(I35,$I$5:$I$62)</f>
        <v>2</v>
      </c>
      <c r="N35" s="98">
        <v>57</v>
      </c>
      <c r="O35" s="99">
        <f>IFERROR(M35/N35,"")</f>
        <v>0.0350877192982456</v>
      </c>
      <c r="P35" s="100"/>
    </row>
    <row r="36" customHeight="1" spans="1:16">
      <c r="A36" s="80">
        <v>31</v>
      </c>
      <c r="B36" s="81">
        <v>2019014010</v>
      </c>
      <c r="C36" s="82" t="s">
        <v>308</v>
      </c>
      <c r="D36" s="81" t="s">
        <v>216</v>
      </c>
      <c r="E36" s="83" t="s">
        <v>307</v>
      </c>
      <c r="F36" s="84">
        <v>8.2</v>
      </c>
      <c r="G36" s="84">
        <v>71.07</v>
      </c>
      <c r="H36" s="84">
        <v>4.9</v>
      </c>
      <c r="I36" s="101">
        <f t="shared" si="3"/>
        <v>84.17</v>
      </c>
      <c r="J36" s="82">
        <f t="shared" si="4"/>
        <v>2</v>
      </c>
      <c r="K36" s="82">
        <v>28</v>
      </c>
      <c r="L36" s="102">
        <f>IFERROR(J36/K36,"")</f>
        <v>0.0714285714285714</v>
      </c>
      <c r="M36" s="88">
        <f>RANK(I36,$I$5:$I$62)</f>
        <v>3</v>
      </c>
      <c r="N36" s="82">
        <v>57</v>
      </c>
      <c r="O36" s="102">
        <f>IFERROR(M36/N36,"")</f>
        <v>0.0526315789473684</v>
      </c>
      <c r="P36" s="103"/>
    </row>
    <row r="37" customHeight="1" spans="1:16">
      <c r="A37" s="75">
        <v>32</v>
      </c>
      <c r="B37" s="76">
        <v>2019013984</v>
      </c>
      <c r="C37" s="40" t="s">
        <v>309</v>
      </c>
      <c r="D37" s="77" t="s">
        <v>216</v>
      </c>
      <c r="E37" s="65" t="s">
        <v>307</v>
      </c>
      <c r="F37" s="78">
        <v>8.1</v>
      </c>
      <c r="G37" s="79">
        <v>71.38</v>
      </c>
      <c r="H37" s="78">
        <v>4.68</v>
      </c>
      <c r="I37" s="87">
        <f t="shared" si="3"/>
        <v>84.16</v>
      </c>
      <c r="J37" s="97">
        <f t="shared" si="4"/>
        <v>3</v>
      </c>
      <c r="K37" s="98">
        <v>28</v>
      </c>
      <c r="L37" s="99">
        <f t="shared" ref="L37:L62" si="5">IFERROR(J37/K37,"")</f>
        <v>0.107142857142857</v>
      </c>
      <c r="M37" s="88">
        <f>RANK(I37,$I$5:$I$62)</f>
        <v>4</v>
      </c>
      <c r="N37" s="98">
        <v>57</v>
      </c>
      <c r="O37" s="99">
        <f t="shared" ref="O37:O62" si="6">IFERROR(M37/N37,"")</f>
        <v>0.0701754385964912</v>
      </c>
      <c r="P37" s="100"/>
    </row>
    <row r="38" customHeight="1" spans="1:16">
      <c r="A38" s="75">
        <v>33</v>
      </c>
      <c r="B38" s="76">
        <v>2019014007</v>
      </c>
      <c r="C38" s="40" t="s">
        <v>310</v>
      </c>
      <c r="D38" s="77" t="s">
        <v>216</v>
      </c>
      <c r="E38" s="65" t="s">
        <v>307</v>
      </c>
      <c r="F38" s="78">
        <v>8.2</v>
      </c>
      <c r="G38" s="79">
        <v>69.84</v>
      </c>
      <c r="H38" s="78">
        <v>5.54</v>
      </c>
      <c r="I38" s="87">
        <f t="shared" si="3"/>
        <v>83.58</v>
      </c>
      <c r="J38" s="97">
        <f t="shared" si="4"/>
        <v>4</v>
      </c>
      <c r="K38" s="98">
        <v>28</v>
      </c>
      <c r="L38" s="99">
        <f t="shared" si="5"/>
        <v>0.142857142857143</v>
      </c>
      <c r="M38" s="88">
        <f>RANK(I38,$I$5:$I$62)</f>
        <v>6</v>
      </c>
      <c r="N38" s="98">
        <v>57</v>
      </c>
      <c r="O38" s="99">
        <f t="shared" si="6"/>
        <v>0.105263157894737</v>
      </c>
      <c r="P38" s="100"/>
    </row>
    <row r="39" customHeight="1" spans="1:16">
      <c r="A39" s="75">
        <v>34</v>
      </c>
      <c r="B39" s="76">
        <v>2019014012</v>
      </c>
      <c r="C39" s="40" t="s">
        <v>311</v>
      </c>
      <c r="D39" s="77" t="s">
        <v>216</v>
      </c>
      <c r="E39" s="65" t="s">
        <v>307</v>
      </c>
      <c r="F39" s="78">
        <v>8.6</v>
      </c>
      <c r="G39" s="79">
        <v>68.53</v>
      </c>
      <c r="H39" s="78">
        <v>5.95</v>
      </c>
      <c r="I39" s="87">
        <f t="shared" si="3"/>
        <v>83.08</v>
      </c>
      <c r="J39" s="97">
        <f t="shared" si="4"/>
        <v>5</v>
      </c>
      <c r="K39" s="98">
        <v>28</v>
      </c>
      <c r="L39" s="99">
        <f t="shared" si="5"/>
        <v>0.178571428571429</v>
      </c>
      <c r="M39" s="88">
        <f>RANK(I39,$I$5:$I$62)</f>
        <v>8</v>
      </c>
      <c r="N39" s="98">
        <v>57</v>
      </c>
      <c r="O39" s="99">
        <f t="shared" si="6"/>
        <v>0.140350877192982</v>
      </c>
      <c r="P39" s="100"/>
    </row>
    <row r="40" customHeight="1" spans="1:16">
      <c r="A40" s="75">
        <v>35</v>
      </c>
      <c r="B40" s="76">
        <v>2019013992</v>
      </c>
      <c r="C40" s="40" t="s">
        <v>312</v>
      </c>
      <c r="D40" s="77" t="s">
        <v>216</v>
      </c>
      <c r="E40" s="65" t="s">
        <v>307</v>
      </c>
      <c r="F40" s="78">
        <v>7.9</v>
      </c>
      <c r="G40" s="79">
        <v>69.8</v>
      </c>
      <c r="H40" s="78">
        <v>4.54</v>
      </c>
      <c r="I40" s="87">
        <f t="shared" si="3"/>
        <v>82.24</v>
      </c>
      <c r="J40" s="97">
        <f t="shared" si="4"/>
        <v>6</v>
      </c>
      <c r="K40" s="98">
        <v>28</v>
      </c>
      <c r="L40" s="99">
        <f t="shared" si="5"/>
        <v>0.214285714285714</v>
      </c>
      <c r="M40" s="88">
        <f>RANK(I40,$I$5:$I$62)</f>
        <v>9</v>
      </c>
      <c r="N40" s="98">
        <v>57</v>
      </c>
      <c r="O40" s="99">
        <f t="shared" si="6"/>
        <v>0.157894736842105</v>
      </c>
      <c r="P40" s="100"/>
    </row>
    <row r="41" customHeight="1" spans="1:16">
      <c r="A41" s="75">
        <v>36</v>
      </c>
      <c r="B41" s="76">
        <v>2019013986</v>
      </c>
      <c r="C41" s="40" t="s">
        <v>313</v>
      </c>
      <c r="D41" s="77" t="s">
        <v>216</v>
      </c>
      <c r="E41" s="65" t="s">
        <v>307</v>
      </c>
      <c r="F41" s="78">
        <v>8.15</v>
      </c>
      <c r="G41" s="79">
        <v>67.384</v>
      </c>
      <c r="H41" s="78">
        <v>4.76</v>
      </c>
      <c r="I41" s="87">
        <f t="shared" si="3"/>
        <v>80.294</v>
      </c>
      <c r="J41" s="97">
        <f t="shared" si="4"/>
        <v>7</v>
      </c>
      <c r="K41" s="98">
        <v>28</v>
      </c>
      <c r="L41" s="99">
        <f t="shared" si="5"/>
        <v>0.25</v>
      </c>
      <c r="M41" s="88">
        <f>RANK(I41,$I$5:$I$62)</f>
        <v>10</v>
      </c>
      <c r="N41" s="98">
        <v>57</v>
      </c>
      <c r="O41" s="99">
        <f t="shared" si="6"/>
        <v>0.175438596491228</v>
      </c>
      <c r="P41" s="100"/>
    </row>
    <row r="42" customHeight="1" spans="1:16">
      <c r="A42" s="75">
        <v>37</v>
      </c>
      <c r="B42" s="76">
        <v>2019013991</v>
      </c>
      <c r="C42" s="40" t="s">
        <v>314</v>
      </c>
      <c r="D42" s="77" t="s">
        <v>216</v>
      </c>
      <c r="E42" s="65" t="s">
        <v>307</v>
      </c>
      <c r="F42" s="78">
        <v>7.6</v>
      </c>
      <c r="G42" s="79">
        <v>65.125</v>
      </c>
      <c r="H42" s="78">
        <v>3.979</v>
      </c>
      <c r="I42" s="87">
        <f t="shared" si="3"/>
        <v>76.704</v>
      </c>
      <c r="J42" s="97">
        <f t="shared" si="4"/>
        <v>8</v>
      </c>
      <c r="K42" s="98">
        <v>28</v>
      </c>
      <c r="L42" s="99">
        <f t="shared" si="5"/>
        <v>0.285714285714286</v>
      </c>
      <c r="M42" s="88">
        <f>RANK(I42,$I$5:$I$62)</f>
        <v>18</v>
      </c>
      <c r="N42" s="98">
        <v>57</v>
      </c>
      <c r="O42" s="99">
        <f t="shared" si="6"/>
        <v>0.315789473684211</v>
      </c>
      <c r="P42" s="100"/>
    </row>
    <row r="43" customHeight="1" spans="1:16">
      <c r="A43" s="75">
        <v>38</v>
      </c>
      <c r="B43" s="76">
        <v>2019014002</v>
      </c>
      <c r="C43" s="40" t="s">
        <v>315</v>
      </c>
      <c r="D43" s="77" t="s">
        <v>216</v>
      </c>
      <c r="E43" s="65" t="s">
        <v>307</v>
      </c>
      <c r="F43" s="78">
        <v>8.3</v>
      </c>
      <c r="G43" s="79">
        <v>63.66</v>
      </c>
      <c r="H43" s="78">
        <v>4.35</v>
      </c>
      <c r="I43" s="87">
        <f t="shared" si="3"/>
        <v>76.31</v>
      </c>
      <c r="J43" s="97">
        <f t="shared" si="4"/>
        <v>9</v>
      </c>
      <c r="K43" s="98">
        <v>28</v>
      </c>
      <c r="L43" s="99">
        <f t="shared" si="5"/>
        <v>0.321428571428571</v>
      </c>
      <c r="M43" s="88">
        <f>RANK(I43,$I$5:$I$62)</f>
        <v>19</v>
      </c>
      <c r="N43" s="98">
        <v>57</v>
      </c>
      <c r="O43" s="99">
        <f t="shared" si="6"/>
        <v>0.333333333333333</v>
      </c>
      <c r="P43" s="100"/>
    </row>
    <row r="44" customHeight="1" spans="1:16">
      <c r="A44" s="75">
        <v>39</v>
      </c>
      <c r="B44" s="76">
        <v>2019013985</v>
      </c>
      <c r="C44" s="40" t="s">
        <v>316</v>
      </c>
      <c r="D44" s="77" t="s">
        <v>216</v>
      </c>
      <c r="E44" s="65" t="s">
        <v>307</v>
      </c>
      <c r="F44" s="78">
        <v>7.6</v>
      </c>
      <c r="G44" s="79">
        <v>62.37</v>
      </c>
      <c r="H44" s="78">
        <v>5.61</v>
      </c>
      <c r="I44" s="87">
        <f t="shared" si="3"/>
        <v>75.58</v>
      </c>
      <c r="J44" s="97">
        <f t="shared" si="4"/>
        <v>10</v>
      </c>
      <c r="K44" s="98">
        <v>28</v>
      </c>
      <c r="L44" s="99">
        <f t="shared" si="5"/>
        <v>0.357142857142857</v>
      </c>
      <c r="M44" s="88">
        <f>RANK(I44,$I$5:$I$62)</f>
        <v>20</v>
      </c>
      <c r="N44" s="98">
        <v>57</v>
      </c>
      <c r="O44" s="99">
        <f t="shared" si="6"/>
        <v>0.350877192982456</v>
      </c>
      <c r="P44" s="100"/>
    </row>
    <row r="45" customHeight="1" spans="1:16">
      <c r="A45" s="75">
        <v>40</v>
      </c>
      <c r="B45" s="76">
        <v>2019014005</v>
      </c>
      <c r="C45" s="40" t="s">
        <v>317</v>
      </c>
      <c r="D45" s="77" t="s">
        <v>216</v>
      </c>
      <c r="E45" s="65" t="s">
        <v>307</v>
      </c>
      <c r="F45" s="78">
        <v>8.1</v>
      </c>
      <c r="G45" s="79">
        <v>62.19</v>
      </c>
      <c r="H45" s="78">
        <v>5.06</v>
      </c>
      <c r="I45" s="87">
        <f t="shared" si="3"/>
        <v>75.35</v>
      </c>
      <c r="J45" s="97">
        <f t="shared" si="4"/>
        <v>11</v>
      </c>
      <c r="K45" s="98">
        <v>28</v>
      </c>
      <c r="L45" s="99">
        <f t="shared" si="5"/>
        <v>0.392857142857143</v>
      </c>
      <c r="M45" s="88">
        <f>RANK(I45,$I$5:$I$62)</f>
        <v>21</v>
      </c>
      <c r="N45" s="98">
        <v>57</v>
      </c>
      <c r="O45" s="99">
        <f t="shared" si="6"/>
        <v>0.368421052631579</v>
      </c>
      <c r="P45" s="100"/>
    </row>
    <row r="46" customHeight="1" spans="1:16">
      <c r="A46" s="75">
        <v>41</v>
      </c>
      <c r="B46" s="76">
        <v>2019014006</v>
      </c>
      <c r="C46" s="40" t="s">
        <v>318</v>
      </c>
      <c r="D46" s="77" t="s">
        <v>216</v>
      </c>
      <c r="E46" s="65" t="s">
        <v>307</v>
      </c>
      <c r="F46" s="78">
        <v>7.3</v>
      </c>
      <c r="G46" s="79">
        <v>63.68</v>
      </c>
      <c r="H46" s="78">
        <v>3.824</v>
      </c>
      <c r="I46" s="87">
        <f t="shared" si="3"/>
        <v>74.804</v>
      </c>
      <c r="J46" s="97">
        <f t="shared" si="4"/>
        <v>12</v>
      </c>
      <c r="K46" s="98">
        <v>28</v>
      </c>
      <c r="L46" s="99">
        <f t="shared" si="5"/>
        <v>0.428571428571429</v>
      </c>
      <c r="M46" s="88">
        <f>RANK(I46,$I$5:$I$62)</f>
        <v>23</v>
      </c>
      <c r="N46" s="98">
        <v>57</v>
      </c>
      <c r="O46" s="99">
        <f t="shared" si="6"/>
        <v>0.403508771929825</v>
      </c>
      <c r="P46" s="100"/>
    </row>
    <row r="47" customHeight="1" spans="1:16">
      <c r="A47" s="75">
        <v>42</v>
      </c>
      <c r="B47" s="76">
        <v>2019013987</v>
      </c>
      <c r="C47" s="40" t="s">
        <v>319</v>
      </c>
      <c r="D47" s="77" t="s">
        <v>216</v>
      </c>
      <c r="E47" s="65" t="s">
        <v>307</v>
      </c>
      <c r="F47" s="78">
        <v>9.4</v>
      </c>
      <c r="G47" s="79">
        <v>60.48</v>
      </c>
      <c r="H47" s="78">
        <v>4.5</v>
      </c>
      <c r="I47" s="87">
        <f t="shared" si="3"/>
        <v>74.38</v>
      </c>
      <c r="J47" s="97">
        <f t="shared" si="4"/>
        <v>13</v>
      </c>
      <c r="K47" s="98">
        <v>28</v>
      </c>
      <c r="L47" s="99">
        <f t="shared" si="5"/>
        <v>0.464285714285714</v>
      </c>
      <c r="M47" s="88">
        <f>RANK(I47,$I$5:$I$62)</f>
        <v>25</v>
      </c>
      <c r="N47" s="98">
        <v>57</v>
      </c>
      <c r="O47" s="99">
        <f t="shared" si="6"/>
        <v>0.43859649122807</v>
      </c>
      <c r="P47" s="100"/>
    </row>
    <row r="48" customHeight="1" spans="1:16">
      <c r="A48" s="75">
        <v>43</v>
      </c>
      <c r="B48" s="76">
        <v>2019013999</v>
      </c>
      <c r="C48" s="40" t="s">
        <v>320</v>
      </c>
      <c r="D48" s="77" t="s">
        <v>216</v>
      </c>
      <c r="E48" s="65" t="s">
        <v>307</v>
      </c>
      <c r="F48" s="78">
        <v>9.4</v>
      </c>
      <c r="G48" s="79">
        <v>60.56</v>
      </c>
      <c r="H48" s="78">
        <v>4.25</v>
      </c>
      <c r="I48" s="87">
        <f t="shared" si="3"/>
        <v>74.21</v>
      </c>
      <c r="J48" s="97">
        <f t="shared" si="4"/>
        <v>14</v>
      </c>
      <c r="K48" s="98">
        <v>28</v>
      </c>
      <c r="L48" s="99">
        <f t="shared" si="5"/>
        <v>0.5</v>
      </c>
      <c r="M48" s="88">
        <f>RANK(I48,$I$5:$I$62)</f>
        <v>27</v>
      </c>
      <c r="N48" s="98">
        <v>57</v>
      </c>
      <c r="O48" s="99">
        <f t="shared" si="6"/>
        <v>0.473684210526316</v>
      </c>
      <c r="P48" s="100"/>
    </row>
    <row r="49" customHeight="1" spans="1:16">
      <c r="A49" s="75">
        <v>44</v>
      </c>
      <c r="B49" s="76">
        <v>2019014001</v>
      </c>
      <c r="C49" s="40" t="s">
        <v>321</v>
      </c>
      <c r="D49" s="77" t="s">
        <v>216</v>
      </c>
      <c r="E49" s="65" t="s">
        <v>307</v>
      </c>
      <c r="F49" s="78">
        <v>8.5</v>
      </c>
      <c r="G49" s="79">
        <v>60.8</v>
      </c>
      <c r="H49" s="78">
        <v>4.018</v>
      </c>
      <c r="I49" s="87">
        <f t="shared" si="3"/>
        <v>73.318</v>
      </c>
      <c r="J49" s="97">
        <f t="shared" si="4"/>
        <v>15</v>
      </c>
      <c r="K49" s="98">
        <v>28</v>
      </c>
      <c r="L49" s="99">
        <f t="shared" si="5"/>
        <v>0.535714285714286</v>
      </c>
      <c r="M49" s="88">
        <f>RANK(I49,$I$5:$I$62)</f>
        <v>29</v>
      </c>
      <c r="N49" s="98">
        <v>57</v>
      </c>
      <c r="O49" s="99">
        <f t="shared" si="6"/>
        <v>0.508771929824561</v>
      </c>
      <c r="P49" s="100"/>
    </row>
    <row r="50" customHeight="1" spans="1:16">
      <c r="A50" s="75">
        <v>45</v>
      </c>
      <c r="B50" s="76">
        <v>2019014008</v>
      </c>
      <c r="C50" s="40" t="s">
        <v>322</v>
      </c>
      <c r="D50" s="77" t="s">
        <v>216</v>
      </c>
      <c r="E50" s="65" t="s">
        <v>307</v>
      </c>
      <c r="F50" s="78">
        <v>7.4</v>
      </c>
      <c r="G50" s="79">
        <v>60.4</v>
      </c>
      <c r="H50" s="78">
        <v>5.09</v>
      </c>
      <c r="I50" s="87">
        <f t="shared" si="3"/>
        <v>72.89</v>
      </c>
      <c r="J50" s="97">
        <f t="shared" si="4"/>
        <v>16</v>
      </c>
      <c r="K50" s="98">
        <v>28</v>
      </c>
      <c r="L50" s="99">
        <f t="shared" si="5"/>
        <v>0.571428571428571</v>
      </c>
      <c r="M50" s="88">
        <f>RANK(I50,$I$5:$I$62)</f>
        <v>33</v>
      </c>
      <c r="N50" s="98">
        <v>57</v>
      </c>
      <c r="O50" s="99">
        <f t="shared" si="6"/>
        <v>0.578947368421053</v>
      </c>
      <c r="P50" s="100"/>
    </row>
    <row r="51" customHeight="1" spans="1:16">
      <c r="A51" s="75">
        <v>46</v>
      </c>
      <c r="B51" s="76">
        <v>2019014011</v>
      </c>
      <c r="C51" s="40" t="s">
        <v>323</v>
      </c>
      <c r="D51" s="77" t="s">
        <v>216</v>
      </c>
      <c r="E51" s="65" t="s">
        <v>307</v>
      </c>
      <c r="F51" s="78">
        <v>7.4</v>
      </c>
      <c r="G51" s="79">
        <v>57.68</v>
      </c>
      <c r="H51" s="78">
        <v>5.96</v>
      </c>
      <c r="I51" s="87">
        <f t="shared" si="3"/>
        <v>71.04</v>
      </c>
      <c r="J51" s="97">
        <f t="shared" si="4"/>
        <v>17</v>
      </c>
      <c r="K51" s="98">
        <v>28</v>
      </c>
      <c r="L51" s="99">
        <f t="shared" si="5"/>
        <v>0.607142857142857</v>
      </c>
      <c r="M51" s="88">
        <f>RANK(I51,$I$5:$I$62)</f>
        <v>37</v>
      </c>
      <c r="N51" s="98">
        <v>57</v>
      </c>
      <c r="O51" s="99">
        <f t="shared" si="6"/>
        <v>0.649122807017544</v>
      </c>
      <c r="P51" s="100"/>
    </row>
    <row r="52" customHeight="1" spans="1:16">
      <c r="A52" s="75">
        <v>47</v>
      </c>
      <c r="B52" s="76">
        <v>2019013996</v>
      </c>
      <c r="C52" s="40" t="s">
        <v>324</v>
      </c>
      <c r="D52" s="77" t="s">
        <v>216</v>
      </c>
      <c r="E52" s="65" t="s">
        <v>307</v>
      </c>
      <c r="F52" s="78">
        <v>7</v>
      </c>
      <c r="G52" s="79">
        <v>59.61</v>
      </c>
      <c r="H52" s="78">
        <v>3.679</v>
      </c>
      <c r="I52" s="87">
        <f t="shared" si="3"/>
        <v>70.289</v>
      </c>
      <c r="J52" s="97">
        <f t="shared" si="4"/>
        <v>18</v>
      </c>
      <c r="K52" s="98">
        <v>28</v>
      </c>
      <c r="L52" s="99">
        <f t="shared" si="5"/>
        <v>0.642857142857143</v>
      </c>
      <c r="M52" s="88">
        <f>RANK(I52,$I$5:$I$62)</f>
        <v>40</v>
      </c>
      <c r="N52" s="98">
        <v>57</v>
      </c>
      <c r="O52" s="99">
        <f t="shared" si="6"/>
        <v>0.701754385964912</v>
      </c>
      <c r="P52" s="100"/>
    </row>
    <row r="53" customHeight="1" spans="1:16">
      <c r="A53" s="75">
        <v>48</v>
      </c>
      <c r="B53" s="76">
        <v>2019014000</v>
      </c>
      <c r="C53" s="40" t="s">
        <v>325</v>
      </c>
      <c r="D53" s="77" t="s">
        <v>216</v>
      </c>
      <c r="E53" s="65" t="s">
        <v>307</v>
      </c>
      <c r="F53" s="78">
        <v>7</v>
      </c>
      <c r="G53" s="79">
        <v>58.6</v>
      </c>
      <c r="H53" s="78">
        <v>4.04</v>
      </c>
      <c r="I53" s="87">
        <f t="shared" si="3"/>
        <v>69.64</v>
      </c>
      <c r="J53" s="97">
        <f t="shared" si="4"/>
        <v>19</v>
      </c>
      <c r="K53" s="98">
        <v>28</v>
      </c>
      <c r="L53" s="99">
        <f t="shared" si="5"/>
        <v>0.678571428571429</v>
      </c>
      <c r="M53" s="88">
        <f>RANK(I53,$I$5:$I$62)</f>
        <v>42</v>
      </c>
      <c r="N53" s="98">
        <v>57</v>
      </c>
      <c r="O53" s="99">
        <f t="shared" si="6"/>
        <v>0.736842105263158</v>
      </c>
      <c r="P53" s="100"/>
    </row>
    <row r="54" customHeight="1" spans="1:16">
      <c r="A54" s="75">
        <v>49</v>
      </c>
      <c r="B54" s="76">
        <v>2019014004</v>
      </c>
      <c r="C54" s="40" t="s">
        <v>326</v>
      </c>
      <c r="D54" s="77" t="s">
        <v>216</v>
      </c>
      <c r="E54" s="65" t="s">
        <v>307</v>
      </c>
      <c r="F54" s="78">
        <v>9</v>
      </c>
      <c r="G54" s="79">
        <v>55.32</v>
      </c>
      <c r="H54" s="78">
        <v>5.112</v>
      </c>
      <c r="I54" s="87">
        <f t="shared" si="3"/>
        <v>69.432</v>
      </c>
      <c r="J54" s="97">
        <f t="shared" si="4"/>
        <v>20</v>
      </c>
      <c r="K54" s="98">
        <v>28</v>
      </c>
      <c r="L54" s="99">
        <f t="shared" si="5"/>
        <v>0.714285714285714</v>
      </c>
      <c r="M54" s="88">
        <f>RANK(I54,$I$5:$I$62)</f>
        <v>43</v>
      </c>
      <c r="N54" s="98">
        <v>57</v>
      </c>
      <c r="O54" s="99">
        <f t="shared" si="6"/>
        <v>0.754385964912281</v>
      </c>
      <c r="P54" s="104"/>
    </row>
    <row r="55" customHeight="1" spans="1:16">
      <c r="A55" s="75">
        <v>50</v>
      </c>
      <c r="B55" s="76">
        <v>2019013989</v>
      </c>
      <c r="C55" s="40" t="s">
        <v>327</v>
      </c>
      <c r="D55" s="77" t="s">
        <v>216</v>
      </c>
      <c r="E55" s="65" t="s">
        <v>307</v>
      </c>
      <c r="F55" s="78">
        <v>8</v>
      </c>
      <c r="G55" s="79">
        <v>57.2</v>
      </c>
      <c r="H55" s="78">
        <v>4</v>
      </c>
      <c r="I55" s="87">
        <f t="shared" si="3"/>
        <v>69.2</v>
      </c>
      <c r="J55" s="97">
        <f t="shared" si="4"/>
        <v>21</v>
      </c>
      <c r="K55" s="98">
        <v>28</v>
      </c>
      <c r="L55" s="99">
        <f t="shared" si="5"/>
        <v>0.75</v>
      </c>
      <c r="M55" s="88">
        <f>RANK(I55,$I$5:$I$62)</f>
        <v>46</v>
      </c>
      <c r="N55" s="98">
        <v>57</v>
      </c>
      <c r="O55" s="99">
        <f t="shared" si="6"/>
        <v>0.807017543859649</v>
      </c>
      <c r="P55" s="104"/>
    </row>
    <row r="56" customHeight="1" spans="1:16">
      <c r="A56" s="75">
        <v>51</v>
      </c>
      <c r="B56" s="76">
        <v>2019014003</v>
      </c>
      <c r="C56" s="40" t="s">
        <v>328</v>
      </c>
      <c r="D56" s="77" t="s">
        <v>216</v>
      </c>
      <c r="E56" s="65" t="s">
        <v>307</v>
      </c>
      <c r="F56" s="78">
        <v>7.6</v>
      </c>
      <c r="G56" s="79">
        <v>57.25</v>
      </c>
      <c r="H56" s="78">
        <v>3.823</v>
      </c>
      <c r="I56" s="87">
        <f t="shared" si="3"/>
        <v>68.673</v>
      </c>
      <c r="J56" s="97">
        <f t="shared" si="4"/>
        <v>22</v>
      </c>
      <c r="K56" s="98">
        <v>28</v>
      </c>
      <c r="L56" s="99">
        <f t="shared" si="5"/>
        <v>0.785714285714286</v>
      </c>
      <c r="M56" s="88">
        <f>RANK(I56,$I$5:$I$62)</f>
        <v>47</v>
      </c>
      <c r="N56" s="98">
        <v>57</v>
      </c>
      <c r="O56" s="99">
        <f t="shared" si="6"/>
        <v>0.824561403508772</v>
      </c>
      <c r="P56" s="104"/>
    </row>
    <row r="57" customHeight="1" spans="1:16">
      <c r="A57" s="75">
        <v>52</v>
      </c>
      <c r="B57" s="76">
        <v>2019013993</v>
      </c>
      <c r="C57" s="40" t="s">
        <v>329</v>
      </c>
      <c r="D57" s="77" t="s">
        <v>216</v>
      </c>
      <c r="E57" s="65" t="s">
        <v>307</v>
      </c>
      <c r="F57" s="78">
        <v>8.3</v>
      </c>
      <c r="G57" s="79">
        <v>55.44</v>
      </c>
      <c r="H57" s="78">
        <v>4.04</v>
      </c>
      <c r="I57" s="87">
        <f t="shared" si="3"/>
        <v>67.78</v>
      </c>
      <c r="J57" s="97">
        <f t="shared" si="4"/>
        <v>23</v>
      </c>
      <c r="K57" s="98">
        <v>28</v>
      </c>
      <c r="L57" s="99">
        <f t="shared" si="5"/>
        <v>0.821428571428571</v>
      </c>
      <c r="M57" s="88">
        <f>RANK(I57,$I$5:$I$62)</f>
        <v>48</v>
      </c>
      <c r="N57" s="98">
        <v>57</v>
      </c>
      <c r="O57" s="99">
        <f t="shared" si="6"/>
        <v>0.842105263157895</v>
      </c>
      <c r="P57" s="104"/>
    </row>
    <row r="58" customHeight="1" spans="1:16">
      <c r="A58" s="75">
        <v>53</v>
      </c>
      <c r="B58" s="76">
        <v>2019013997</v>
      </c>
      <c r="C58" s="40" t="s">
        <v>330</v>
      </c>
      <c r="D58" s="77" t="s">
        <v>216</v>
      </c>
      <c r="E58" s="65" t="s">
        <v>307</v>
      </c>
      <c r="F58" s="78">
        <v>7.1</v>
      </c>
      <c r="G58" s="79">
        <v>56.947</v>
      </c>
      <c r="H58" s="78">
        <v>3.716</v>
      </c>
      <c r="I58" s="87">
        <f t="shared" si="3"/>
        <v>67.763</v>
      </c>
      <c r="J58" s="97">
        <f t="shared" si="4"/>
        <v>24</v>
      </c>
      <c r="K58" s="98">
        <v>28</v>
      </c>
      <c r="L58" s="99">
        <f t="shared" si="5"/>
        <v>0.857142857142857</v>
      </c>
      <c r="M58" s="88">
        <f>RANK(I58,$I$5:$I$62)</f>
        <v>49</v>
      </c>
      <c r="N58" s="98">
        <v>57</v>
      </c>
      <c r="O58" s="99">
        <f t="shared" si="6"/>
        <v>0.859649122807018</v>
      </c>
      <c r="P58" s="104"/>
    </row>
    <row r="59" customHeight="1" spans="1:16">
      <c r="A59" s="75">
        <v>54</v>
      </c>
      <c r="B59" s="76">
        <v>2019014009</v>
      </c>
      <c r="C59" s="40" t="s">
        <v>331</v>
      </c>
      <c r="D59" s="77" t="s">
        <v>216</v>
      </c>
      <c r="E59" s="65" t="s">
        <v>307</v>
      </c>
      <c r="F59" s="78">
        <v>7.5</v>
      </c>
      <c r="G59" s="79">
        <v>54.32</v>
      </c>
      <c r="H59" s="78">
        <v>3.91</v>
      </c>
      <c r="I59" s="87">
        <f t="shared" si="3"/>
        <v>65.73</v>
      </c>
      <c r="J59" s="97">
        <f t="shared" si="4"/>
        <v>25</v>
      </c>
      <c r="K59" s="98">
        <v>28</v>
      </c>
      <c r="L59" s="99">
        <f t="shared" si="5"/>
        <v>0.892857142857143</v>
      </c>
      <c r="M59" s="88">
        <f>RANK(I59,$I$5:$I$62)</f>
        <v>52</v>
      </c>
      <c r="N59" s="98">
        <v>57</v>
      </c>
      <c r="O59" s="99">
        <f t="shared" si="6"/>
        <v>0.912280701754386</v>
      </c>
      <c r="P59" s="104"/>
    </row>
    <row r="60" customHeight="1" spans="1:16">
      <c r="A60" s="75">
        <v>55</v>
      </c>
      <c r="B60" s="76">
        <v>2019013998</v>
      </c>
      <c r="C60" s="40" t="s">
        <v>332</v>
      </c>
      <c r="D60" s="77" t="s">
        <v>216</v>
      </c>
      <c r="E60" s="65" t="s">
        <v>307</v>
      </c>
      <c r="F60" s="78">
        <v>7</v>
      </c>
      <c r="G60" s="79">
        <v>53.9</v>
      </c>
      <c r="H60" s="78">
        <v>4.678</v>
      </c>
      <c r="I60" s="87">
        <f t="shared" si="3"/>
        <v>65.578</v>
      </c>
      <c r="J60" s="97">
        <f t="shared" si="4"/>
        <v>26</v>
      </c>
      <c r="K60" s="98">
        <v>28</v>
      </c>
      <c r="L60" s="99">
        <f t="shared" si="5"/>
        <v>0.928571428571429</v>
      </c>
      <c r="M60" s="88">
        <f>RANK(I60,$I$5:$I$62)</f>
        <v>53</v>
      </c>
      <c r="N60" s="98">
        <v>57</v>
      </c>
      <c r="O60" s="99">
        <f t="shared" si="6"/>
        <v>0.929824561403509</v>
      </c>
      <c r="P60" s="104"/>
    </row>
    <row r="61" customHeight="1" spans="1:16">
      <c r="A61" s="75">
        <v>56</v>
      </c>
      <c r="B61" s="76">
        <v>2019013990</v>
      </c>
      <c r="C61" s="40" t="s">
        <v>333</v>
      </c>
      <c r="D61" s="77" t="s">
        <v>216</v>
      </c>
      <c r="E61" s="65" t="s">
        <v>307</v>
      </c>
      <c r="F61" s="78">
        <v>7.8</v>
      </c>
      <c r="G61" s="79">
        <v>48.3</v>
      </c>
      <c r="H61" s="78">
        <v>3.9</v>
      </c>
      <c r="I61" s="87">
        <f t="shared" si="3"/>
        <v>60</v>
      </c>
      <c r="J61" s="97">
        <f t="shared" si="4"/>
        <v>27</v>
      </c>
      <c r="K61" s="98">
        <v>28</v>
      </c>
      <c r="L61" s="99">
        <f t="shared" si="5"/>
        <v>0.964285714285714</v>
      </c>
      <c r="M61" s="88">
        <f>RANK(I61,$I$5:$I$62)</f>
        <v>56</v>
      </c>
      <c r="N61" s="98">
        <v>57</v>
      </c>
      <c r="O61" s="99">
        <f t="shared" si="6"/>
        <v>0.982456140350877</v>
      </c>
      <c r="P61" s="104"/>
    </row>
    <row r="62" customHeight="1" spans="1:16">
      <c r="A62" s="75">
        <v>57</v>
      </c>
      <c r="B62" s="76">
        <v>2019013995</v>
      </c>
      <c r="C62" s="40" t="s">
        <v>334</v>
      </c>
      <c r="D62" s="77" t="s">
        <v>216</v>
      </c>
      <c r="E62" s="65" t="s">
        <v>307</v>
      </c>
      <c r="F62" s="78">
        <v>7</v>
      </c>
      <c r="G62" s="79">
        <v>46.35</v>
      </c>
      <c r="H62" s="78">
        <v>4.02</v>
      </c>
      <c r="I62" s="87">
        <f t="shared" si="3"/>
        <v>57.37</v>
      </c>
      <c r="J62" s="97">
        <f t="shared" si="4"/>
        <v>28</v>
      </c>
      <c r="K62" s="98">
        <v>28</v>
      </c>
      <c r="L62" s="99">
        <f t="shared" si="5"/>
        <v>1</v>
      </c>
      <c r="M62" s="88">
        <f>RANK(I62,$I$5:$I$62)</f>
        <v>57</v>
      </c>
      <c r="N62" s="98">
        <v>57</v>
      </c>
      <c r="O62" s="99">
        <f t="shared" si="6"/>
        <v>1</v>
      </c>
      <c r="P62" s="104"/>
    </row>
  </sheetData>
  <mergeCells count="3">
    <mergeCell ref="A1:P1"/>
    <mergeCell ref="A2:P2"/>
    <mergeCell ref="A3:P3"/>
  </mergeCells>
  <conditionalFormatting sqref="B5:B33">
    <cfRule type="duplicateValues" dxfId="0" priority="2" stopIfTrue="1"/>
  </conditionalFormatting>
  <conditionalFormatting sqref="B63:B65532 B1:B2 B4">
    <cfRule type="duplicateValues" dxfId="0" priority="3" stopIfTrue="1"/>
  </conditionalFormatting>
  <conditionalFormatting sqref="B37:B62 B35">
    <cfRule type="duplicateValues" dxfId="0" priority="130" stopIfTrue="1"/>
  </conditionalFormatting>
  <dataValidations count="1">
    <dataValidation allowBlank="1" showInputMessage="1" showErrorMessage="1" prompt="请输入专业简称+班级，如“计算机1802”" sqref="E1:E60 E61:E65536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/>
  <headerFooter alignWithMargins="0">
    <oddFooter>&amp;C&amp;"仿宋,常规"第&amp;"Times New Roman,常规" &amp;P &amp;"仿宋,常规"页，共&amp;"Times New Roman,常规" &amp;N &amp;"仿宋,常规"页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O13" sqref="O13"/>
    </sheetView>
  </sheetViews>
  <sheetFormatPr defaultColWidth="9" defaultRowHeight="14.25"/>
  <cols>
    <col min="2" max="2" width="12.875" customWidth="1"/>
    <col min="13" max="13" width="15.75" customWidth="1"/>
  </cols>
  <sheetData>
    <row r="1" ht="17.25" spans="1:13">
      <c r="A1" s="8" t="s">
        <v>335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2.25" spans="1:13">
      <c r="A2" s="2" t="s">
        <v>336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6" spans="1:13">
      <c r="A3" s="31" t="s">
        <v>3</v>
      </c>
      <c r="B3" s="32" t="s">
        <v>4</v>
      </c>
      <c r="C3" s="32" t="s">
        <v>5</v>
      </c>
      <c r="D3" s="32" t="s">
        <v>337</v>
      </c>
      <c r="E3" s="32" t="s">
        <v>6</v>
      </c>
      <c r="F3" s="33" t="s">
        <v>338</v>
      </c>
      <c r="G3" s="34" t="s">
        <v>12</v>
      </c>
      <c r="H3" s="35" t="s">
        <v>13</v>
      </c>
      <c r="I3" s="45" t="s">
        <v>14</v>
      </c>
      <c r="J3" s="32" t="s">
        <v>15</v>
      </c>
      <c r="K3" s="32" t="s">
        <v>16</v>
      </c>
      <c r="L3" s="46" t="s">
        <v>17</v>
      </c>
      <c r="M3" s="47" t="s">
        <v>18</v>
      </c>
    </row>
    <row r="4" ht="17.25" spans="1:13">
      <c r="A4" s="13">
        <v>1</v>
      </c>
      <c r="B4" s="14" t="s">
        <v>151</v>
      </c>
      <c r="C4" s="15" t="s">
        <v>339</v>
      </c>
      <c r="D4" s="13" t="s">
        <v>340</v>
      </c>
      <c r="E4" s="13">
        <v>2019</v>
      </c>
      <c r="F4" s="16" t="s">
        <v>341</v>
      </c>
      <c r="G4" s="36">
        <v>1</v>
      </c>
      <c r="H4" s="36">
        <v>31</v>
      </c>
      <c r="I4" s="29">
        <v>0.032258064516129</v>
      </c>
      <c r="J4" s="36">
        <v>3</v>
      </c>
      <c r="K4" s="36">
        <v>61</v>
      </c>
      <c r="L4" s="29">
        <v>0.0491803278688525</v>
      </c>
      <c r="M4" s="28" t="s">
        <v>342</v>
      </c>
    </row>
    <row r="5" ht="17.25" spans="1:13">
      <c r="A5" s="13">
        <v>2</v>
      </c>
      <c r="B5" s="14" t="s">
        <v>154</v>
      </c>
      <c r="C5" s="15" t="s">
        <v>343</v>
      </c>
      <c r="D5" s="13" t="s">
        <v>344</v>
      </c>
      <c r="E5" s="13">
        <v>2019</v>
      </c>
      <c r="F5" s="16" t="s">
        <v>341</v>
      </c>
      <c r="G5" s="36">
        <v>2</v>
      </c>
      <c r="H5" s="36">
        <v>31</v>
      </c>
      <c r="I5" s="29">
        <v>0.0645161290322581</v>
      </c>
      <c r="J5" s="36">
        <v>4</v>
      </c>
      <c r="K5" s="36">
        <v>61</v>
      </c>
      <c r="L5" s="29">
        <v>0.0655737704918033</v>
      </c>
      <c r="M5" s="28" t="s">
        <v>345</v>
      </c>
    </row>
    <row r="6" ht="17.25" spans="1:13">
      <c r="A6" s="13">
        <v>3</v>
      </c>
      <c r="B6" s="14" t="s">
        <v>156</v>
      </c>
      <c r="C6" s="15" t="s">
        <v>346</v>
      </c>
      <c r="D6" s="13" t="s">
        <v>340</v>
      </c>
      <c r="E6" s="13">
        <v>2019</v>
      </c>
      <c r="F6" s="16" t="s">
        <v>341</v>
      </c>
      <c r="G6" s="36">
        <v>3</v>
      </c>
      <c r="H6" s="36">
        <v>31</v>
      </c>
      <c r="I6" s="29">
        <v>0.0967741935483871</v>
      </c>
      <c r="J6" s="36">
        <v>5</v>
      </c>
      <c r="K6" s="36">
        <v>61</v>
      </c>
      <c r="L6" s="29">
        <v>0.0819672131147541</v>
      </c>
      <c r="M6" s="28" t="s">
        <v>347</v>
      </c>
    </row>
    <row r="7" ht="17.25" spans="1:13">
      <c r="A7" s="13">
        <v>4</v>
      </c>
      <c r="B7" s="23" t="s">
        <v>214</v>
      </c>
      <c r="C7" s="24" t="s">
        <v>215</v>
      </c>
      <c r="D7" s="13" t="s">
        <v>340</v>
      </c>
      <c r="E7" s="13">
        <v>2019</v>
      </c>
      <c r="F7" s="16" t="s">
        <v>217</v>
      </c>
      <c r="G7" s="36">
        <v>1</v>
      </c>
      <c r="H7" s="36">
        <v>30</v>
      </c>
      <c r="I7" s="29">
        <v>0.0333333333333333</v>
      </c>
      <c r="J7" s="36">
        <v>1</v>
      </c>
      <c r="K7" s="36">
        <v>61</v>
      </c>
      <c r="L7" s="29">
        <v>0.0163934426229508</v>
      </c>
      <c r="M7" s="28" t="s">
        <v>348</v>
      </c>
    </row>
    <row r="8" ht="17.25" spans="1:13">
      <c r="A8" s="13">
        <v>5</v>
      </c>
      <c r="B8" s="18" t="s">
        <v>218</v>
      </c>
      <c r="C8" s="19" t="s">
        <v>219</v>
      </c>
      <c r="D8" s="13" t="s">
        <v>340</v>
      </c>
      <c r="E8" s="13">
        <v>2019</v>
      </c>
      <c r="F8" s="16" t="s">
        <v>217</v>
      </c>
      <c r="G8" s="36">
        <v>2</v>
      </c>
      <c r="H8" s="36">
        <v>30</v>
      </c>
      <c r="I8" s="29">
        <v>0.0666666666666667</v>
      </c>
      <c r="J8" s="36">
        <v>2</v>
      </c>
      <c r="K8" s="36">
        <v>61</v>
      </c>
      <c r="L8" s="29">
        <v>0.0327868852459016</v>
      </c>
      <c r="M8" s="28" t="s">
        <v>349</v>
      </c>
    </row>
    <row r="9" ht="17.25" spans="1:13">
      <c r="A9" s="13">
        <v>6</v>
      </c>
      <c r="B9" s="37" t="s">
        <v>220</v>
      </c>
      <c r="C9" s="38" t="s">
        <v>221</v>
      </c>
      <c r="D9" s="13" t="s">
        <v>340</v>
      </c>
      <c r="E9" s="13">
        <v>2019</v>
      </c>
      <c r="F9" s="16" t="s">
        <v>217</v>
      </c>
      <c r="G9" s="36">
        <v>3</v>
      </c>
      <c r="H9" s="36">
        <v>30</v>
      </c>
      <c r="I9" s="29">
        <v>0.1</v>
      </c>
      <c r="J9" s="36">
        <v>10</v>
      </c>
      <c r="K9" s="36">
        <v>61</v>
      </c>
      <c r="L9" s="29">
        <v>0.163934426229508</v>
      </c>
      <c r="M9" s="28" t="s">
        <v>350</v>
      </c>
    </row>
    <row r="10" ht="17.25" spans="1:13">
      <c r="A10" s="13">
        <v>7</v>
      </c>
      <c r="B10" s="18">
        <v>2019013961</v>
      </c>
      <c r="C10" s="19" t="s">
        <v>276</v>
      </c>
      <c r="D10" s="13" t="s">
        <v>340</v>
      </c>
      <c r="E10" s="13">
        <v>2019</v>
      </c>
      <c r="F10" s="16" t="s">
        <v>277</v>
      </c>
      <c r="G10" s="30">
        <v>1</v>
      </c>
      <c r="H10" s="30">
        <v>29</v>
      </c>
      <c r="I10" s="29">
        <v>0.0344827586206897</v>
      </c>
      <c r="J10" s="30">
        <v>1</v>
      </c>
      <c r="K10" s="30">
        <v>57</v>
      </c>
      <c r="L10" s="29">
        <v>0.0175438596491228</v>
      </c>
      <c r="M10" s="30" t="s">
        <v>351</v>
      </c>
    </row>
    <row r="11" ht="17.25" spans="1:13">
      <c r="A11" s="13">
        <v>8</v>
      </c>
      <c r="B11" s="18">
        <v>2019013974</v>
      </c>
      <c r="C11" s="19" t="s">
        <v>278</v>
      </c>
      <c r="D11" s="13" t="s">
        <v>340</v>
      </c>
      <c r="E11" s="13">
        <v>2019</v>
      </c>
      <c r="F11" s="20" t="s">
        <v>277</v>
      </c>
      <c r="G11" s="30">
        <v>2</v>
      </c>
      <c r="H11" s="30">
        <v>29</v>
      </c>
      <c r="I11" s="29">
        <v>0.0689655172413793</v>
      </c>
      <c r="J11" s="30">
        <v>5</v>
      </c>
      <c r="K11" s="30">
        <v>57</v>
      </c>
      <c r="L11" s="29">
        <v>0.087719298245614</v>
      </c>
      <c r="M11" s="30" t="s">
        <v>352</v>
      </c>
    </row>
    <row r="12" ht="17.25" spans="1:13">
      <c r="A12" s="13">
        <v>9</v>
      </c>
      <c r="B12" s="18">
        <v>2019013957</v>
      </c>
      <c r="C12" s="19" t="s">
        <v>279</v>
      </c>
      <c r="D12" s="13" t="s">
        <v>340</v>
      </c>
      <c r="E12" s="13">
        <v>2019</v>
      </c>
      <c r="F12" s="20" t="s">
        <v>277</v>
      </c>
      <c r="G12" s="30">
        <v>3</v>
      </c>
      <c r="H12" s="30">
        <v>29</v>
      </c>
      <c r="I12" s="29">
        <v>0.103448275862069</v>
      </c>
      <c r="J12" s="30">
        <v>7</v>
      </c>
      <c r="K12" s="30">
        <v>57</v>
      </c>
      <c r="L12" s="29">
        <v>0.12280701754386</v>
      </c>
      <c r="M12" s="30" t="s">
        <v>353</v>
      </c>
    </row>
    <row r="13" ht="17.25" spans="1:13">
      <c r="A13" s="13">
        <v>10</v>
      </c>
      <c r="B13" s="14">
        <v>2019013983</v>
      </c>
      <c r="C13" s="22" t="s">
        <v>306</v>
      </c>
      <c r="D13" s="13" t="s">
        <v>344</v>
      </c>
      <c r="E13" s="13">
        <v>2019</v>
      </c>
      <c r="F13" s="20" t="s">
        <v>307</v>
      </c>
      <c r="G13" s="30">
        <v>1</v>
      </c>
      <c r="H13" s="30">
        <v>28</v>
      </c>
      <c r="I13" s="29">
        <v>0.0357142857142857</v>
      </c>
      <c r="J13" s="30">
        <v>2</v>
      </c>
      <c r="K13" s="30">
        <v>57</v>
      </c>
      <c r="L13" s="29">
        <v>0.0350877192982456</v>
      </c>
      <c r="M13" s="30" t="s">
        <v>354</v>
      </c>
    </row>
    <row r="14" ht="17.25" spans="1:13">
      <c r="A14" s="13">
        <v>11</v>
      </c>
      <c r="B14" s="23">
        <v>2019014010</v>
      </c>
      <c r="C14" s="24" t="s">
        <v>308</v>
      </c>
      <c r="D14" s="13" t="s">
        <v>340</v>
      </c>
      <c r="E14" s="13">
        <v>2019</v>
      </c>
      <c r="F14" s="20" t="s">
        <v>307</v>
      </c>
      <c r="G14" s="30">
        <v>2</v>
      </c>
      <c r="H14" s="30">
        <v>28</v>
      </c>
      <c r="I14" s="29">
        <v>0.0714285714285714</v>
      </c>
      <c r="J14" s="30">
        <v>3</v>
      </c>
      <c r="K14" s="30">
        <v>57</v>
      </c>
      <c r="L14" s="29">
        <v>0.0526315789473684</v>
      </c>
      <c r="M14" s="30" t="s">
        <v>355</v>
      </c>
    </row>
    <row r="15" ht="17.25" spans="1:13">
      <c r="A15" s="13">
        <v>12</v>
      </c>
      <c r="B15" s="39">
        <v>2019013984</v>
      </c>
      <c r="C15" s="40" t="s">
        <v>309</v>
      </c>
      <c r="D15" s="13" t="s">
        <v>344</v>
      </c>
      <c r="E15" s="13">
        <v>2019</v>
      </c>
      <c r="F15" s="20" t="s">
        <v>307</v>
      </c>
      <c r="G15" s="30">
        <v>3</v>
      </c>
      <c r="H15" s="30">
        <v>28</v>
      </c>
      <c r="I15" s="29">
        <v>0.107142857142857</v>
      </c>
      <c r="J15" s="30">
        <v>4</v>
      </c>
      <c r="K15" s="30">
        <v>57</v>
      </c>
      <c r="L15" s="29">
        <v>0.0701754385964912</v>
      </c>
      <c r="M15" s="30" t="s">
        <v>356</v>
      </c>
    </row>
    <row r="16" ht="17.25" spans="1:13">
      <c r="A16" s="13">
        <v>13</v>
      </c>
      <c r="B16" s="18">
        <v>2018014137</v>
      </c>
      <c r="C16" s="19" t="s">
        <v>80</v>
      </c>
      <c r="D16" s="13" t="s">
        <v>340</v>
      </c>
      <c r="E16" s="13">
        <v>2018</v>
      </c>
      <c r="F16" s="20" t="s">
        <v>82</v>
      </c>
      <c r="G16" s="30">
        <v>1</v>
      </c>
      <c r="H16" s="30">
        <v>32</v>
      </c>
      <c r="I16" s="29">
        <v>0.03125</v>
      </c>
      <c r="J16" s="30">
        <v>1</v>
      </c>
      <c r="K16" s="30">
        <v>61</v>
      </c>
      <c r="L16" s="29">
        <v>0.0163934426229508</v>
      </c>
      <c r="M16" s="30" t="s">
        <v>357</v>
      </c>
    </row>
    <row r="17" ht="17.25" spans="1:13">
      <c r="A17" s="13">
        <v>14</v>
      </c>
      <c r="B17" s="18">
        <v>2018014159</v>
      </c>
      <c r="C17" s="19" t="s">
        <v>83</v>
      </c>
      <c r="D17" s="13" t="s">
        <v>344</v>
      </c>
      <c r="E17" s="13">
        <v>2018</v>
      </c>
      <c r="F17" s="20" t="s">
        <v>82</v>
      </c>
      <c r="G17" s="30">
        <v>2</v>
      </c>
      <c r="H17" s="30">
        <v>32</v>
      </c>
      <c r="I17" s="29">
        <v>0.0625</v>
      </c>
      <c r="J17" s="30">
        <v>5</v>
      </c>
      <c r="K17" s="30">
        <v>61</v>
      </c>
      <c r="L17" s="29">
        <v>0.0819672131147541</v>
      </c>
      <c r="M17" s="30" t="s">
        <v>358</v>
      </c>
    </row>
    <row r="18" ht="17.25" spans="1:13">
      <c r="A18" s="13">
        <v>15</v>
      </c>
      <c r="B18" s="18">
        <v>2018014157</v>
      </c>
      <c r="C18" s="19" t="s">
        <v>84</v>
      </c>
      <c r="D18" s="13" t="s">
        <v>344</v>
      </c>
      <c r="E18" s="13">
        <v>2018</v>
      </c>
      <c r="F18" s="20" t="s">
        <v>82</v>
      </c>
      <c r="G18" s="30">
        <v>3</v>
      </c>
      <c r="H18" s="30">
        <v>32</v>
      </c>
      <c r="I18" s="29">
        <v>0.09375</v>
      </c>
      <c r="J18" s="30">
        <v>9</v>
      </c>
      <c r="K18" s="30">
        <v>61</v>
      </c>
      <c r="L18" s="29">
        <v>0.147540983606557</v>
      </c>
      <c r="M18" s="30" t="s">
        <v>359</v>
      </c>
    </row>
    <row r="19" ht="17.25" spans="1:13">
      <c r="A19" s="13">
        <v>16</v>
      </c>
      <c r="B19" s="14">
        <v>2018014190</v>
      </c>
      <c r="C19" s="22" t="s">
        <v>119</v>
      </c>
      <c r="D19" s="13" t="s">
        <v>344</v>
      </c>
      <c r="E19" s="13">
        <v>2018</v>
      </c>
      <c r="F19" s="20" t="s">
        <v>140</v>
      </c>
      <c r="G19" s="30">
        <v>1</v>
      </c>
      <c r="H19" s="30">
        <v>29</v>
      </c>
      <c r="I19" s="29">
        <v>0.0344827586206897</v>
      </c>
      <c r="J19" s="30">
        <v>2</v>
      </c>
      <c r="K19" s="30">
        <v>61</v>
      </c>
      <c r="L19" s="29">
        <v>0.0327868852459016</v>
      </c>
      <c r="M19" s="30" t="s">
        <v>360</v>
      </c>
    </row>
    <row r="20" ht="17.25" spans="1:13">
      <c r="A20" s="13">
        <v>17</v>
      </c>
      <c r="B20" s="14">
        <v>2018014184</v>
      </c>
      <c r="C20" s="22" t="s">
        <v>121</v>
      </c>
      <c r="D20" s="13" t="s">
        <v>344</v>
      </c>
      <c r="E20" s="13">
        <v>2018</v>
      </c>
      <c r="F20" s="20" t="s">
        <v>140</v>
      </c>
      <c r="G20" s="30">
        <v>2</v>
      </c>
      <c r="H20" s="30">
        <v>29</v>
      </c>
      <c r="I20" s="29">
        <v>0.0689655172413793</v>
      </c>
      <c r="J20" s="30">
        <v>3</v>
      </c>
      <c r="K20" s="30">
        <v>61</v>
      </c>
      <c r="L20" s="29">
        <v>0.0491803278688525</v>
      </c>
      <c r="M20" s="30" t="s">
        <v>361</v>
      </c>
    </row>
    <row r="21" ht="17.25" spans="1:13">
      <c r="A21" s="13">
        <v>18</v>
      </c>
      <c r="B21" s="14">
        <v>2018014180</v>
      </c>
      <c r="C21" s="22" t="s">
        <v>122</v>
      </c>
      <c r="D21" s="13" t="s">
        <v>344</v>
      </c>
      <c r="E21" s="13">
        <v>2018</v>
      </c>
      <c r="F21" s="20" t="s">
        <v>140</v>
      </c>
      <c r="G21" s="30">
        <v>3</v>
      </c>
      <c r="H21" s="30">
        <v>29</v>
      </c>
      <c r="I21" s="29">
        <v>0.103448275862069</v>
      </c>
      <c r="J21" s="30">
        <v>4</v>
      </c>
      <c r="K21" s="30">
        <v>61</v>
      </c>
      <c r="L21" s="29">
        <v>0.0655737704918033</v>
      </c>
      <c r="M21" s="30" t="s">
        <v>362</v>
      </c>
    </row>
    <row r="22" ht="17.25" spans="1:13">
      <c r="A22" s="13">
        <v>19</v>
      </c>
      <c r="B22" s="14">
        <v>2017014137</v>
      </c>
      <c r="C22" s="14" t="s">
        <v>19</v>
      </c>
      <c r="D22" s="13" t="s">
        <v>344</v>
      </c>
      <c r="E22" s="13">
        <v>2017</v>
      </c>
      <c r="F22" s="20" t="s">
        <v>21</v>
      </c>
      <c r="G22" s="30">
        <v>1</v>
      </c>
      <c r="H22" s="30">
        <v>28</v>
      </c>
      <c r="I22" s="48">
        <v>0.0357142857142857</v>
      </c>
      <c r="J22" s="30">
        <v>2</v>
      </c>
      <c r="K22" s="30">
        <v>58</v>
      </c>
      <c r="L22" s="48">
        <v>0.0344827586206897</v>
      </c>
      <c r="M22" s="14" t="s">
        <v>363</v>
      </c>
    </row>
    <row r="23" ht="17.25" spans="1:13">
      <c r="A23" s="13">
        <v>20</v>
      </c>
      <c r="B23" s="14">
        <v>2017014132</v>
      </c>
      <c r="C23" s="14" t="s">
        <v>22</v>
      </c>
      <c r="D23" s="13" t="s">
        <v>344</v>
      </c>
      <c r="E23" s="13">
        <v>2017</v>
      </c>
      <c r="F23" s="20" t="s">
        <v>21</v>
      </c>
      <c r="G23" s="30">
        <v>2</v>
      </c>
      <c r="H23" s="30">
        <v>28</v>
      </c>
      <c r="I23" s="48">
        <v>0.0714285714285714</v>
      </c>
      <c r="J23" s="30">
        <v>3</v>
      </c>
      <c r="K23" s="30">
        <v>58</v>
      </c>
      <c r="L23" s="48">
        <v>0.0517241379310345</v>
      </c>
      <c r="M23" s="14" t="s">
        <v>364</v>
      </c>
    </row>
    <row r="24" ht="17.25" spans="1:13">
      <c r="A24" s="13">
        <v>21</v>
      </c>
      <c r="B24" s="41">
        <v>2017014130</v>
      </c>
      <c r="C24" s="42" t="s">
        <v>23</v>
      </c>
      <c r="D24" s="13" t="s">
        <v>344</v>
      </c>
      <c r="E24" s="13">
        <v>2017</v>
      </c>
      <c r="F24" s="20" t="s">
        <v>21</v>
      </c>
      <c r="G24" s="30">
        <v>3</v>
      </c>
      <c r="H24" s="30">
        <v>28</v>
      </c>
      <c r="I24" s="48">
        <v>0.107142857142857</v>
      </c>
      <c r="J24" s="30">
        <v>4</v>
      </c>
      <c r="K24" s="30">
        <v>58</v>
      </c>
      <c r="L24" s="48">
        <v>0.0689655172413793</v>
      </c>
      <c r="M24" s="14" t="s">
        <v>365</v>
      </c>
    </row>
    <row r="25" ht="17.25" spans="1:13">
      <c r="A25" s="13">
        <v>22</v>
      </c>
      <c r="B25" s="43">
        <v>2017014153</v>
      </c>
      <c r="C25" s="44" t="s">
        <v>49</v>
      </c>
      <c r="D25" s="13" t="s">
        <v>340</v>
      </c>
      <c r="E25" s="13">
        <v>2017</v>
      </c>
      <c r="F25" s="20" t="s">
        <v>50</v>
      </c>
      <c r="G25" s="30">
        <v>1</v>
      </c>
      <c r="H25" s="30">
        <v>30</v>
      </c>
      <c r="I25" s="48">
        <v>0.0333333333333333</v>
      </c>
      <c r="J25" s="30">
        <v>1</v>
      </c>
      <c r="K25" s="30">
        <v>58</v>
      </c>
      <c r="L25" s="48">
        <v>0.0172413793103448</v>
      </c>
      <c r="M25" s="49" t="s">
        <v>366</v>
      </c>
    </row>
    <row r="26" ht="17.25" spans="1:13">
      <c r="A26" s="13">
        <v>23</v>
      </c>
      <c r="B26" s="43">
        <v>2017014148</v>
      </c>
      <c r="C26" s="44" t="s">
        <v>51</v>
      </c>
      <c r="D26" s="13" t="s">
        <v>340</v>
      </c>
      <c r="E26" s="13">
        <v>2017</v>
      </c>
      <c r="F26" s="20" t="s">
        <v>50</v>
      </c>
      <c r="G26" s="30">
        <v>2</v>
      </c>
      <c r="H26" s="30">
        <v>30</v>
      </c>
      <c r="I26" s="48">
        <v>0.0666666666666667</v>
      </c>
      <c r="J26" s="30">
        <v>7</v>
      </c>
      <c r="K26" s="30">
        <v>58</v>
      </c>
      <c r="L26" s="48">
        <v>0.120689655172414</v>
      </c>
      <c r="M26" s="49" t="s">
        <v>367</v>
      </c>
    </row>
    <row r="27" ht="17.25" spans="1:13">
      <c r="A27" s="13">
        <v>24</v>
      </c>
      <c r="B27" s="43">
        <v>2017014151</v>
      </c>
      <c r="C27" s="44" t="s">
        <v>52</v>
      </c>
      <c r="D27" s="13" t="s">
        <v>340</v>
      </c>
      <c r="E27" s="13">
        <v>2017</v>
      </c>
      <c r="F27" s="16" t="s">
        <v>50</v>
      </c>
      <c r="G27" s="30">
        <v>3</v>
      </c>
      <c r="H27" s="30">
        <v>30</v>
      </c>
      <c r="I27" s="50">
        <v>0.1</v>
      </c>
      <c r="J27" s="30">
        <v>10</v>
      </c>
      <c r="K27" s="30">
        <v>58</v>
      </c>
      <c r="L27" s="50">
        <v>0.172413793103448</v>
      </c>
      <c r="M27" s="30" t="s">
        <v>368</v>
      </c>
    </row>
  </sheetData>
  <mergeCells count="2">
    <mergeCell ref="A1:M1"/>
    <mergeCell ref="A2:M2"/>
  </mergeCells>
  <conditionalFormatting sqref="B1">
    <cfRule type="duplicateValues" dxfId="14" priority="12" stopIfTrue="1"/>
  </conditionalFormatting>
  <conditionalFormatting sqref="B2">
    <cfRule type="duplicateValues" dxfId="14" priority="11" stopIfTrue="1"/>
  </conditionalFormatting>
  <conditionalFormatting sqref="B3">
    <cfRule type="duplicateValues" dxfId="14" priority="10" stopIfTrue="1"/>
  </conditionalFormatting>
  <conditionalFormatting sqref="B8">
    <cfRule type="duplicateValues" dxfId="0" priority="9" stopIfTrue="1"/>
  </conditionalFormatting>
  <conditionalFormatting sqref="B9">
    <cfRule type="duplicateValues" dxfId="0" priority="2" stopIfTrue="1"/>
  </conditionalFormatting>
  <conditionalFormatting sqref="B13">
    <cfRule type="duplicateValues" dxfId="0" priority="7" stopIfTrue="1"/>
  </conditionalFormatting>
  <conditionalFormatting sqref="B15">
    <cfRule type="duplicateValues" dxfId="0" priority="1" stopIfTrue="1"/>
  </conditionalFormatting>
  <conditionalFormatting sqref="B18">
    <cfRule type="duplicateValues" dxfId="0" priority="5" stopIfTrue="1"/>
  </conditionalFormatting>
  <conditionalFormatting sqref="B10:B12">
    <cfRule type="duplicateValues" dxfId="0" priority="8" stopIfTrue="1"/>
  </conditionalFormatting>
  <conditionalFormatting sqref="B16:B17">
    <cfRule type="duplicateValues" dxfId="0" priority="6" stopIfTrue="1"/>
  </conditionalFormatting>
  <conditionalFormatting sqref="B19:B21">
    <cfRule type="duplicateValues" dxfId="0" priority="4" stopIfTrue="1"/>
  </conditionalFormatting>
  <conditionalFormatting sqref="B22:C23 M22:M26">
    <cfRule type="duplicateValues" dxfId="0" priority="3" stopIfTrue="1"/>
  </conditionalFormatting>
  <dataValidations count="2">
    <dataValidation allowBlank="1" showInputMessage="1" showErrorMessage="1" prompt="请输入专业简称+班级，如“计算机1502”" sqref="F3 F1:F2"/>
    <dataValidation allowBlank="1" showInputMessage="1" showErrorMessage="1" prompt="请输入专业简称+班级，如“计算机1802”" sqref="F7 F10 F14 F15 F22 F23 F24 F27 F4:F6 F8:F9 F11:F13 F16:F18 F19:F21 F25:F26"/>
  </dataValidations>
  <pageMargins left="0.75" right="0.75" top="1" bottom="1" header="0.5" footer="0.5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M32" sqref="M32"/>
    </sheetView>
  </sheetViews>
  <sheetFormatPr defaultColWidth="9" defaultRowHeight="14.25"/>
  <cols>
    <col min="1" max="1" width="5.625" customWidth="1"/>
    <col min="2" max="2" width="21.5" customWidth="1"/>
    <col min="3" max="3" width="7.375" customWidth="1"/>
    <col min="4" max="4" width="4.875" customWidth="1"/>
    <col min="5" max="5" width="5.875" customWidth="1"/>
    <col min="6" max="6" width="9.875" customWidth="1"/>
    <col min="7" max="8" width="4.875" customWidth="1"/>
    <col min="9" max="9" width="7" customWidth="1"/>
    <col min="10" max="11" width="4.875" customWidth="1"/>
    <col min="12" max="12" width="7" customWidth="1"/>
    <col min="13" max="13" width="20" customWidth="1"/>
    <col min="14" max="14" width="9.375" customWidth="1"/>
  </cols>
  <sheetData>
    <row r="1" ht="17.25" spans="1:14">
      <c r="A1" s="8" t="s">
        <v>369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5"/>
    </row>
    <row r="2" ht="32.25" spans="1:14">
      <c r="A2" s="2" t="s">
        <v>370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</row>
    <row r="3" ht="36" spans="1:14">
      <c r="A3" s="9" t="s">
        <v>3</v>
      </c>
      <c r="B3" s="10" t="s">
        <v>4</v>
      </c>
      <c r="C3" s="11" t="s">
        <v>5</v>
      </c>
      <c r="D3" s="11" t="s">
        <v>337</v>
      </c>
      <c r="E3" s="11" t="s">
        <v>6</v>
      </c>
      <c r="F3" s="12" t="s">
        <v>338</v>
      </c>
      <c r="G3" s="10" t="s">
        <v>12</v>
      </c>
      <c r="H3" s="11" t="s">
        <v>13</v>
      </c>
      <c r="I3" s="12" t="s">
        <v>14</v>
      </c>
      <c r="J3" s="10" t="s">
        <v>15</v>
      </c>
      <c r="K3" s="11" t="s">
        <v>16</v>
      </c>
      <c r="L3" s="12" t="s">
        <v>17</v>
      </c>
      <c r="M3" s="26" t="s">
        <v>18</v>
      </c>
      <c r="N3" s="26" t="s">
        <v>371</v>
      </c>
    </row>
    <row r="4" ht="17.25" spans="1:14">
      <c r="A4" s="13">
        <v>1</v>
      </c>
      <c r="B4" s="14">
        <v>2019013914</v>
      </c>
      <c r="C4" s="15" t="s">
        <v>339</v>
      </c>
      <c r="D4" s="13" t="s">
        <v>340</v>
      </c>
      <c r="E4" s="13">
        <v>2019</v>
      </c>
      <c r="F4" s="16" t="s">
        <v>341</v>
      </c>
      <c r="G4" s="17">
        <v>1</v>
      </c>
      <c r="H4" s="17">
        <v>31</v>
      </c>
      <c r="I4" s="27">
        <v>0.032258064516129</v>
      </c>
      <c r="J4" s="17">
        <v>3</v>
      </c>
      <c r="K4" s="17">
        <v>61</v>
      </c>
      <c r="L4" s="27">
        <v>0.0491803278688525</v>
      </c>
      <c r="M4" s="28" t="s">
        <v>342</v>
      </c>
      <c r="N4" s="25" t="s">
        <v>372</v>
      </c>
    </row>
    <row r="5" ht="17.25" spans="1:14">
      <c r="A5" s="13">
        <v>2</v>
      </c>
      <c r="B5" s="18" t="s">
        <v>224</v>
      </c>
      <c r="C5" s="19" t="s">
        <v>225</v>
      </c>
      <c r="D5" s="13" t="s">
        <v>344</v>
      </c>
      <c r="E5" s="13">
        <v>2019</v>
      </c>
      <c r="F5" s="20" t="s">
        <v>217</v>
      </c>
      <c r="G5" s="21">
        <v>5</v>
      </c>
      <c r="H5" s="21">
        <v>30</v>
      </c>
      <c r="I5" s="29">
        <v>0.166666666666667</v>
      </c>
      <c r="J5" s="21">
        <v>13</v>
      </c>
      <c r="K5" s="21">
        <v>61</v>
      </c>
      <c r="L5" s="29">
        <v>0.213114754098361</v>
      </c>
      <c r="M5" s="30" t="s">
        <v>373</v>
      </c>
      <c r="N5" s="25" t="s">
        <v>372</v>
      </c>
    </row>
    <row r="6" ht="17.25" spans="1:14">
      <c r="A6" s="13">
        <v>3</v>
      </c>
      <c r="B6" s="18">
        <v>2019013953</v>
      </c>
      <c r="C6" s="19" t="s">
        <v>280</v>
      </c>
      <c r="D6" s="13" t="s">
        <v>344</v>
      </c>
      <c r="E6" s="13">
        <v>2019</v>
      </c>
      <c r="F6" s="20" t="s">
        <v>277</v>
      </c>
      <c r="G6" s="21">
        <v>4</v>
      </c>
      <c r="H6" s="21">
        <v>29</v>
      </c>
      <c r="I6" s="29">
        <v>0.137931034482759</v>
      </c>
      <c r="J6" s="21">
        <v>11</v>
      </c>
      <c r="K6" s="21">
        <v>57</v>
      </c>
      <c r="L6" s="29">
        <v>0.192982456140351</v>
      </c>
      <c r="M6" s="30" t="s">
        <v>374</v>
      </c>
      <c r="N6" s="25" t="s">
        <v>372</v>
      </c>
    </row>
    <row r="7" ht="17.25" spans="1:14">
      <c r="A7" s="13">
        <v>4</v>
      </c>
      <c r="B7" s="18">
        <v>2018014152</v>
      </c>
      <c r="C7" s="19" t="s">
        <v>87</v>
      </c>
      <c r="D7" s="13" t="s">
        <v>344</v>
      </c>
      <c r="E7" s="13">
        <v>2018</v>
      </c>
      <c r="F7" s="20" t="s">
        <v>82</v>
      </c>
      <c r="G7" s="21">
        <v>6</v>
      </c>
      <c r="H7" s="21">
        <v>32</v>
      </c>
      <c r="I7" s="29">
        <v>0.1875</v>
      </c>
      <c r="J7" s="21">
        <v>13</v>
      </c>
      <c r="K7" s="21">
        <v>61</v>
      </c>
      <c r="L7" s="29">
        <v>0.213114754098361</v>
      </c>
      <c r="M7" s="30" t="s">
        <v>375</v>
      </c>
      <c r="N7" s="25" t="s">
        <v>372</v>
      </c>
    </row>
    <row r="8" ht="17.25" spans="1:14">
      <c r="A8" s="13">
        <v>5</v>
      </c>
      <c r="B8" s="18">
        <v>2018014137</v>
      </c>
      <c r="C8" s="19" t="s">
        <v>80</v>
      </c>
      <c r="D8" s="13" t="s">
        <v>340</v>
      </c>
      <c r="E8" s="13">
        <v>2018</v>
      </c>
      <c r="F8" s="20" t="s">
        <v>82</v>
      </c>
      <c r="G8" s="21">
        <v>1</v>
      </c>
      <c r="H8" s="21">
        <v>32</v>
      </c>
      <c r="I8" s="29">
        <v>0.03125</v>
      </c>
      <c r="J8" s="21">
        <v>1</v>
      </c>
      <c r="K8" s="21">
        <v>61</v>
      </c>
      <c r="L8" s="29">
        <v>0.0163934426229508</v>
      </c>
      <c r="M8" s="30" t="s">
        <v>357</v>
      </c>
      <c r="N8" s="25" t="s">
        <v>372</v>
      </c>
    </row>
    <row r="9" ht="17.25" spans="1:14">
      <c r="A9" s="13">
        <v>6</v>
      </c>
      <c r="B9" s="18">
        <v>2018014159</v>
      </c>
      <c r="C9" s="19" t="s">
        <v>83</v>
      </c>
      <c r="D9" s="13" t="s">
        <v>344</v>
      </c>
      <c r="E9" s="13">
        <v>2018</v>
      </c>
      <c r="F9" s="20" t="s">
        <v>82</v>
      </c>
      <c r="G9" s="21">
        <v>2</v>
      </c>
      <c r="H9" s="21">
        <v>32</v>
      </c>
      <c r="I9" s="29">
        <v>0.0625</v>
      </c>
      <c r="J9" s="21">
        <v>5</v>
      </c>
      <c r="K9" s="21">
        <v>61</v>
      </c>
      <c r="L9" s="29">
        <v>0.0819672131147541</v>
      </c>
      <c r="M9" s="30" t="s">
        <v>358</v>
      </c>
      <c r="N9" s="25" t="s">
        <v>372</v>
      </c>
    </row>
    <row r="10" ht="17.25" spans="1:14">
      <c r="A10" s="13">
        <v>7</v>
      </c>
      <c r="B10" s="14">
        <v>2018014186</v>
      </c>
      <c r="C10" s="22" t="s">
        <v>127</v>
      </c>
      <c r="D10" s="13" t="s">
        <v>344</v>
      </c>
      <c r="E10" s="13">
        <v>2018</v>
      </c>
      <c r="F10" s="20" t="s">
        <v>140</v>
      </c>
      <c r="G10" s="21">
        <v>8</v>
      </c>
      <c r="H10" s="21">
        <v>29</v>
      </c>
      <c r="I10" s="29">
        <v>0.275862068965517</v>
      </c>
      <c r="J10" s="21">
        <v>14</v>
      </c>
      <c r="K10" s="21">
        <v>61</v>
      </c>
      <c r="L10" s="29">
        <v>0.229508196721311</v>
      </c>
      <c r="M10" s="30" t="s">
        <v>376</v>
      </c>
      <c r="N10" s="25" t="s">
        <v>372</v>
      </c>
    </row>
    <row r="11" ht="17.25" spans="1:14">
      <c r="A11" s="13">
        <v>8</v>
      </c>
      <c r="B11" s="23">
        <v>2017014116</v>
      </c>
      <c r="C11" s="24" t="s">
        <v>28</v>
      </c>
      <c r="D11" s="13" t="s">
        <v>340</v>
      </c>
      <c r="E11" s="13">
        <v>2017</v>
      </c>
      <c r="F11" s="20" t="s">
        <v>21</v>
      </c>
      <c r="G11" s="21">
        <v>8</v>
      </c>
      <c r="H11" s="21">
        <v>28</v>
      </c>
      <c r="I11" s="29">
        <v>0.285714285714286</v>
      </c>
      <c r="J11" s="21">
        <v>12</v>
      </c>
      <c r="K11" s="21">
        <v>58</v>
      </c>
      <c r="L11" s="29">
        <v>0.206896551724138</v>
      </c>
      <c r="M11" s="30" t="s">
        <v>377</v>
      </c>
      <c r="N11" s="25" t="s">
        <v>372</v>
      </c>
    </row>
    <row r="12" ht="17.25" spans="1:14">
      <c r="A12" s="13">
        <v>9</v>
      </c>
      <c r="B12" s="23">
        <v>2017014162</v>
      </c>
      <c r="C12" s="24" t="s">
        <v>57</v>
      </c>
      <c r="D12" s="13" t="s">
        <v>344</v>
      </c>
      <c r="E12" s="13">
        <v>2017</v>
      </c>
      <c r="F12" s="20" t="s">
        <v>50</v>
      </c>
      <c r="G12" s="21">
        <v>8</v>
      </c>
      <c r="H12" s="21">
        <v>30</v>
      </c>
      <c r="I12" s="29">
        <v>0.266666666666667</v>
      </c>
      <c r="J12" s="21">
        <v>19</v>
      </c>
      <c r="K12" s="21">
        <v>58</v>
      </c>
      <c r="L12" s="29">
        <v>0.327586206896552</v>
      </c>
      <c r="M12" s="30" t="s">
        <v>378</v>
      </c>
      <c r="N12" s="25" t="s">
        <v>372</v>
      </c>
    </row>
    <row r="13" ht="17.25" spans="1:14">
      <c r="A13" s="13">
        <v>10</v>
      </c>
      <c r="B13" s="23">
        <v>2017014148</v>
      </c>
      <c r="C13" s="24" t="s">
        <v>51</v>
      </c>
      <c r="D13" s="13" t="s">
        <v>340</v>
      </c>
      <c r="E13" s="13">
        <v>2017</v>
      </c>
      <c r="F13" s="20" t="s">
        <v>50</v>
      </c>
      <c r="G13" s="21">
        <v>2</v>
      </c>
      <c r="H13" s="21">
        <v>30</v>
      </c>
      <c r="I13" s="29">
        <v>0.0666666666666667</v>
      </c>
      <c r="J13" s="21">
        <v>7</v>
      </c>
      <c r="K13" s="21">
        <v>58</v>
      </c>
      <c r="L13" s="29">
        <v>0.120689655172414</v>
      </c>
      <c r="M13" s="30" t="s">
        <v>367</v>
      </c>
      <c r="N13" s="25" t="s">
        <v>372</v>
      </c>
    </row>
    <row r="14" ht="17.25" spans="1:14">
      <c r="A14" s="13">
        <v>11</v>
      </c>
      <c r="B14" s="14" t="s">
        <v>158</v>
      </c>
      <c r="C14" s="15" t="s">
        <v>379</v>
      </c>
      <c r="D14" s="13" t="s">
        <v>344</v>
      </c>
      <c r="E14" s="13">
        <v>2019</v>
      </c>
      <c r="F14" s="20" t="s">
        <v>341</v>
      </c>
      <c r="G14" s="21">
        <v>4</v>
      </c>
      <c r="H14" s="21">
        <v>31</v>
      </c>
      <c r="I14" s="29">
        <v>0.129032258064516</v>
      </c>
      <c r="J14" s="21">
        <v>6</v>
      </c>
      <c r="K14" s="21">
        <v>61</v>
      </c>
      <c r="L14" s="29">
        <v>0.0983606557377049</v>
      </c>
      <c r="M14" s="30" t="s">
        <v>380</v>
      </c>
      <c r="N14" s="25" t="s">
        <v>372</v>
      </c>
    </row>
    <row r="15" ht="17.25" spans="1:14">
      <c r="A15" s="13">
        <v>12</v>
      </c>
      <c r="B15" s="23" t="s">
        <v>214</v>
      </c>
      <c r="C15" s="24" t="s">
        <v>215</v>
      </c>
      <c r="D15" s="13" t="s">
        <v>340</v>
      </c>
      <c r="E15" s="13">
        <v>2019</v>
      </c>
      <c r="F15" s="20" t="s">
        <v>217</v>
      </c>
      <c r="G15" s="21">
        <v>1</v>
      </c>
      <c r="H15" s="21">
        <v>30</v>
      </c>
      <c r="I15" s="29">
        <v>0.0333333333333333</v>
      </c>
      <c r="J15" s="21">
        <v>1</v>
      </c>
      <c r="K15" s="21">
        <v>61</v>
      </c>
      <c r="L15" s="29">
        <v>0.0163934426229508</v>
      </c>
      <c r="M15" s="30" t="s">
        <v>348</v>
      </c>
      <c r="N15" s="25" t="s">
        <v>372</v>
      </c>
    </row>
    <row r="16" ht="17.25" spans="1:14">
      <c r="A16" s="13">
        <v>13</v>
      </c>
      <c r="B16" s="14">
        <v>2019013984</v>
      </c>
      <c r="C16" s="22" t="s">
        <v>309</v>
      </c>
      <c r="D16" s="13" t="s">
        <v>344</v>
      </c>
      <c r="E16" s="13">
        <v>2019</v>
      </c>
      <c r="F16" s="20" t="s">
        <v>307</v>
      </c>
      <c r="G16" s="21">
        <v>3</v>
      </c>
      <c r="H16" s="21">
        <v>28</v>
      </c>
      <c r="I16" s="29">
        <v>0.107142857142857</v>
      </c>
      <c r="J16" s="21">
        <v>4</v>
      </c>
      <c r="K16" s="21">
        <v>57</v>
      </c>
      <c r="L16" s="29">
        <v>0.0701754385964912</v>
      </c>
      <c r="M16" s="30" t="s">
        <v>356</v>
      </c>
      <c r="N16" s="25" t="s">
        <v>381</v>
      </c>
    </row>
    <row r="17" ht="17.25" spans="1:14">
      <c r="A17" s="13">
        <v>14</v>
      </c>
      <c r="B17" s="14">
        <v>2019014007</v>
      </c>
      <c r="C17" s="22" t="s">
        <v>310</v>
      </c>
      <c r="D17" s="13" t="s">
        <v>340</v>
      </c>
      <c r="E17" s="13">
        <v>2019</v>
      </c>
      <c r="F17" s="20" t="s">
        <v>307</v>
      </c>
      <c r="G17" s="21">
        <v>4</v>
      </c>
      <c r="H17" s="21">
        <v>28</v>
      </c>
      <c r="I17" s="29">
        <v>0.142857142857143</v>
      </c>
      <c r="J17" s="21">
        <v>6</v>
      </c>
      <c r="K17" s="21">
        <v>57</v>
      </c>
      <c r="L17" s="29">
        <v>0.105263157894737</v>
      </c>
      <c r="M17" s="30" t="s">
        <v>382</v>
      </c>
      <c r="N17" s="25" t="s">
        <v>381</v>
      </c>
    </row>
    <row r="18" ht="17.25" spans="1:14">
      <c r="A18" s="13">
        <v>15</v>
      </c>
      <c r="B18" s="14">
        <v>2018014190</v>
      </c>
      <c r="C18" s="22" t="s">
        <v>119</v>
      </c>
      <c r="D18" s="13" t="s">
        <v>344</v>
      </c>
      <c r="E18" s="13">
        <v>2018</v>
      </c>
      <c r="F18" s="20" t="s">
        <v>140</v>
      </c>
      <c r="G18" s="21">
        <v>1</v>
      </c>
      <c r="H18" s="21">
        <v>29</v>
      </c>
      <c r="I18" s="29">
        <v>0.0344827586206897</v>
      </c>
      <c r="J18" s="21">
        <v>2</v>
      </c>
      <c r="K18" s="21">
        <v>61</v>
      </c>
      <c r="L18" s="29">
        <v>0.0327868852459016</v>
      </c>
      <c r="M18" s="30" t="s">
        <v>360</v>
      </c>
      <c r="N18" s="25" t="s">
        <v>381</v>
      </c>
    </row>
    <row r="19" ht="17.25" spans="1:14">
      <c r="A19" s="13">
        <v>16</v>
      </c>
      <c r="B19" s="14">
        <v>2018014184</v>
      </c>
      <c r="C19" s="22" t="s">
        <v>121</v>
      </c>
      <c r="D19" s="13" t="s">
        <v>344</v>
      </c>
      <c r="E19" s="13">
        <v>2018</v>
      </c>
      <c r="F19" s="20" t="s">
        <v>140</v>
      </c>
      <c r="G19" s="21">
        <v>2</v>
      </c>
      <c r="H19" s="21">
        <v>29</v>
      </c>
      <c r="I19" s="29">
        <v>0.0689655172413793</v>
      </c>
      <c r="J19" s="21">
        <v>3</v>
      </c>
      <c r="K19" s="21">
        <v>61</v>
      </c>
      <c r="L19" s="29">
        <v>0.0491803278688525</v>
      </c>
      <c r="M19" s="30" t="s">
        <v>361</v>
      </c>
      <c r="N19" s="25" t="s">
        <v>381</v>
      </c>
    </row>
  </sheetData>
  <mergeCells count="2">
    <mergeCell ref="A1:M1"/>
    <mergeCell ref="A2:M2"/>
  </mergeCells>
  <conditionalFormatting sqref="B1">
    <cfRule type="duplicateValues" dxfId="14" priority="12" stopIfTrue="1"/>
  </conditionalFormatting>
  <conditionalFormatting sqref="B2">
    <cfRule type="duplicateValues" dxfId="14" priority="11" stopIfTrue="1"/>
  </conditionalFormatting>
  <conditionalFormatting sqref="B3">
    <cfRule type="duplicateValues" dxfId="14" priority="13" stopIfTrue="1"/>
  </conditionalFormatting>
  <conditionalFormatting sqref="B5">
    <cfRule type="duplicateValues" dxfId="0" priority="10" stopIfTrue="1"/>
  </conditionalFormatting>
  <conditionalFormatting sqref="B6">
    <cfRule type="duplicateValues" dxfId="0" priority="9" stopIfTrue="1"/>
  </conditionalFormatting>
  <conditionalFormatting sqref="B7">
    <cfRule type="duplicateValues" dxfId="0" priority="8" stopIfTrue="1"/>
  </conditionalFormatting>
  <conditionalFormatting sqref="B8">
    <cfRule type="duplicateValues" dxfId="0" priority="7" stopIfTrue="1"/>
  </conditionalFormatting>
  <conditionalFormatting sqref="B9">
    <cfRule type="duplicateValues" dxfId="0" priority="5" stopIfTrue="1"/>
  </conditionalFormatting>
  <conditionalFormatting sqref="B10">
    <cfRule type="duplicateValues" dxfId="0" priority="6" stopIfTrue="1"/>
  </conditionalFormatting>
  <conditionalFormatting sqref="B16">
    <cfRule type="duplicateValues" dxfId="0" priority="4" stopIfTrue="1"/>
  </conditionalFormatting>
  <conditionalFormatting sqref="B17">
    <cfRule type="duplicateValues" dxfId="0" priority="3" stopIfTrue="1"/>
  </conditionalFormatting>
  <conditionalFormatting sqref="B18">
    <cfRule type="duplicateValues" dxfId="0" priority="2" stopIfTrue="1"/>
  </conditionalFormatting>
  <conditionalFormatting sqref="B19">
    <cfRule type="duplicateValues" dxfId="0" priority="1" stopIfTrue="1"/>
  </conditionalFormatting>
  <dataValidations count="2">
    <dataValidation allowBlank="1" showInputMessage="1" showErrorMessage="1" prompt="请输入专业简称+班级，如“计算机1502”" sqref="F3 F1:F2"/>
    <dataValidation allowBlank="1" showInputMessage="1" showErrorMessage="1" prompt="请输入专业简称+班级，如“计算机1802”" sqref="F9 F4:F6 F7:F8 F10:F11 F12:F13 F14:F15 F16:F17 F18:F19"/>
  </dataValidations>
  <pageMargins left="0.75" right="0.75" top="1" bottom="1" header="0.5" footer="0.5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6" sqref="G6"/>
    </sheetView>
  </sheetViews>
  <sheetFormatPr defaultColWidth="9" defaultRowHeight="14.25" outlineLevelRow="3" outlineLevelCol="4"/>
  <cols>
    <col min="1" max="1" width="5.625" customWidth="1"/>
    <col min="2" max="2" width="43.375" customWidth="1"/>
    <col min="3" max="3" width="17.375" customWidth="1"/>
    <col min="4" max="4" width="21" customWidth="1"/>
    <col min="5" max="5" width="30.25" customWidth="1"/>
  </cols>
  <sheetData>
    <row r="1" ht="17.25" spans="1:5">
      <c r="A1" s="1" t="s">
        <v>383</v>
      </c>
      <c r="B1" s="1"/>
      <c r="C1" s="1"/>
      <c r="D1" s="1"/>
      <c r="E1" s="1"/>
    </row>
    <row r="2" ht="31.5" spans="1:5">
      <c r="A2" s="2" t="s">
        <v>384</v>
      </c>
      <c r="B2" s="2"/>
      <c r="C2" s="2"/>
      <c r="D2" s="2"/>
      <c r="E2" s="2"/>
    </row>
    <row r="3" ht="18" spans="1:5">
      <c r="A3" s="3" t="s">
        <v>3</v>
      </c>
      <c r="B3" s="4" t="s">
        <v>385</v>
      </c>
      <c r="C3" s="4" t="s">
        <v>386</v>
      </c>
      <c r="D3" s="4" t="s">
        <v>387</v>
      </c>
      <c r="E3" s="4" t="s">
        <v>18</v>
      </c>
    </row>
    <row r="4" ht="17.25" spans="1:5">
      <c r="A4" s="5">
        <v>1</v>
      </c>
      <c r="B4" s="6" t="s">
        <v>388</v>
      </c>
      <c r="C4" s="6">
        <v>31</v>
      </c>
      <c r="D4" s="7" t="s">
        <v>389</v>
      </c>
      <c r="E4" s="5" t="s">
        <v>372</v>
      </c>
    </row>
  </sheetData>
  <mergeCells count="2">
    <mergeCell ref="A1:E1"/>
    <mergeCell ref="A2:E2"/>
  </mergeCells>
  <conditionalFormatting sqref="B1:C1">
    <cfRule type="duplicateValues" dxfId="14" priority="1" stopIfTrue="1"/>
  </conditionalFormatting>
  <conditionalFormatting sqref="B2:C2">
    <cfRule type="duplicateValues" dxfId="14" priority="2" stopIfTrue="1"/>
  </conditionalFormatting>
  <conditionalFormatting sqref="B3:C4">
    <cfRule type="duplicateValues" dxfId="14" priority="3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4"/>
  </dataValidations>
  <pageMargins left="0.75" right="0.75" top="1" bottom="1" header="0.5" footer="0.5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5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errors="NA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5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计算17级</vt:lpstr>
      <vt:lpstr>计算18级</vt:lpstr>
      <vt:lpstr>计算19级</vt:lpstr>
      <vt:lpstr>光电19级</vt:lpstr>
      <vt:lpstr>附件2.优秀大学生评定结果统计表</vt:lpstr>
      <vt:lpstr>附件3.优秀学生干部评定结果统计表</vt:lpstr>
      <vt:lpstr>附件4.学生先进班集体汇总表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田亮</cp:lastModifiedBy>
  <dcterms:created xsi:type="dcterms:W3CDTF">2011-08-16T18:30:00Z</dcterms:created>
  <dcterms:modified xsi:type="dcterms:W3CDTF">2020-10-10T09:59:55Z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